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D:\001.総務財政係\公営企業\R03\照会\【R4.1.21〆】公営企業に係る経営比較分析表（令和2年度決算）の分析等について\R4.2.15確認事項\"/>
    </mc:Choice>
  </mc:AlternateContent>
  <xr:revisionPtr revIDLastSave="0" documentId="8_{3706ACBE-183F-47B6-AF92-9B011FD224C6}" xr6:coauthVersionLast="43" xr6:coauthVersionMax="43" xr10:uidLastSave="{00000000-0000-0000-0000-000000000000}"/>
  <workbookProtection workbookAlgorithmName="SHA-512" workbookHashValue="DLvJ3e5WtbiiWVVClKENyikwY7vKLhFKQA14HFw1epBt8nivVEziLBBCEAIu+rhobXCGrLoKsbBlHBghFjwKDQ==" workbookSaltValue="diEEKZxoSE9zmiMvg11C1w==" workbookSpinCount="100000" lockStructure="1"/>
  <bookViews>
    <workbookView xWindow="29190" yWindow="1335" windowWidth="27225" windowHeight="15105"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<sst xmlns="http://schemas.openxmlformats.org/spreadsheetml/2006/main" count="233" uniqueCount="119">
  <si>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</si>
  <si>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</si>
  <si>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</si>
  <si>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</si>
  <si>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</si>
  <si>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</si>
  <si>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</si>
  <si>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</si>
  <si>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</si>
  <si>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</si>
  <si>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</si>
  <si>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</si>
  <si>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</si>
  <si>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</si>
  <si>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</si>
  <si>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</si>
  <si>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</si>
  <si>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</si>
  <si>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</si>
  <si>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</si>
  <si>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</si>
  <si>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</si>
  <si>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</si>
  <si>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</si>
  <si>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</si>
  <si>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</si>
  <si>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</si>
  <si>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</si>
  <si>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</si>
  <si>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</si>
  <si>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</si>
  <si>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</si>
  <si>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</si>
  <si>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</si>
  <si>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</si>
  <si>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</si>
  <si>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</si>
  <si>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</si>
  <si>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</si>
  <si>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</si>
  <si>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</si>
  <si>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</si>
  <si>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</si>
  <si>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</si>
  <si>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</si>
  <si>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</si>
  <si>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</si>
  <si>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</si>
  <si>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</si>
  <si>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</si>
  <si>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</si>
  <si>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</si>
  <si>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</si>
  <si>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</si>
  <si>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</si>
  <si>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</si>
  <si>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</si>
  <si>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</si>
  <si>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</si>
  <si>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</si>
  <si>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</si>
  <si>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</si>
  <si>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</si>
  <si>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</si>
  <si>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</si>
  <si>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</si>
  <si>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</si>
  <si>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</si>
  <si>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</si>
  <si>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</si>
  <si>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</si>
  <si>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</si>
  <si>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</si>
  <si>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</si>
  <si>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</si>
  <si>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</si>
  <si>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</si>
  <si>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</si>
  <si>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</si>
  <si>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</si>
  <si>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</si>
  <si>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</si>
  <si>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</si>
  <si>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</si>
  <si>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</si>
  <si>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</si>
  <si>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</si>
  <si>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</si>
  <si>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</si>
  <si>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</si>
  <si>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</si>
  <si>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</si>
  <si>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</si>
  <si>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</si>
  <si>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</si>
  <si>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</si>
  <si>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音威子府村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</si>
  <si>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</si>
  <si>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</si>
  <si>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</si>
  <si>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</si>
  <si>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</si>
  <si>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</si>
  <si>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</si>
  <si>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</si>
  <si>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</si>
  <si>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</si>
  <si>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</si>
  <si>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</si>
  <si>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</si>
  <si>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</si>
  <si>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</si>
  <si>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</si>
  <si>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</si>
  <si>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</si>
  <si>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</si>
  <si>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収益的収支比率は昨年と比較して３ポイント下がり、２年連続での減少となった。類似団体の平均と比較して4ポイント下回り、昨年度と比較してさらに差が開いた結果となった。要因として、昨年と同額程度の支出に対し、人口減少に伴う使用料の減が要因である。
　料金回収率について、類似団体より高い水準にあり、昨年と比較して5ポイントの上昇となった。今後も継続し、回収率向上に努める。
　施設利用率については、計画給水人口から見て現在の給水人口が大きく減少しており、今後浄水施設の更新時期を迎えるにあたり、施設規模や各種機器の処理能力等の見直しを図る必要がある。
　有収率については昨年と比較し1ポイント下がる結果となった。漏水状況の把握と早急な対応に努め、有収率向上を図る必要がある。</t>
    <rPh sb="1" eb="4">
      <t>シュウエキテキ</t>
    </rPh>
    <rPh sb="4" eb="6">
      <t>シュウシ</t>
    </rPh>
    <rPh sb="6" eb="8">
      <t>ヒリツ</t>
    </rPh>
    <rPh sb="9" eb="11">
      <t>サクネン</t>
    </rPh>
    <rPh sb="12" eb="14">
      <t>ヒカク</t>
    </rPh>
    <rPh sb="21" eb="22">
      <t>サ</t>
    </rPh>
    <rPh sb="26" eb="27">
      <t>ネン</t>
    </rPh>
    <rPh sb="27" eb="29">
      <t>レンゾク</t>
    </rPh>
    <rPh sb="31" eb="33">
      <t>ゲンショウ</t>
    </rPh>
    <rPh sb="38" eb="40">
      <t>ルイジ</t>
    </rPh>
    <rPh sb="40" eb="42">
      <t>ダンタイ</t>
    </rPh>
    <rPh sb="43" eb="45">
      <t>ヘイキン</t>
    </rPh>
    <rPh sb="46" eb="48">
      <t>ヒカク</t>
    </rPh>
    <rPh sb="55" eb="57">
      <t>シタマワ</t>
    </rPh>
    <rPh sb="59" eb="62">
      <t>サクネンド</t>
    </rPh>
    <rPh sb="63" eb="65">
      <t>ヒカク</t>
    </rPh>
    <rPh sb="70" eb="71">
      <t>サ</t>
    </rPh>
    <rPh sb="72" eb="73">
      <t>ヒラ</t>
    </rPh>
    <rPh sb="75" eb="77">
      <t>ケッカ</t>
    </rPh>
    <rPh sb="82" eb="84">
      <t>ヨウイン</t>
    </rPh>
    <rPh sb="88" eb="90">
      <t>サクネン</t>
    </rPh>
    <rPh sb="91" eb="93">
      <t>ドウガク</t>
    </rPh>
    <rPh sb="93" eb="95">
      <t>テイド</t>
    </rPh>
    <rPh sb="96" eb="98">
      <t>シシュツ</t>
    </rPh>
    <rPh sb="99" eb="100">
      <t>タイ</t>
    </rPh>
    <rPh sb="102" eb="104">
      <t>ジンコウ</t>
    </rPh>
    <rPh sb="104" eb="106">
      <t>ゲンショウ</t>
    </rPh>
    <rPh sb="107" eb="108">
      <t>トモナ</t>
    </rPh>
    <rPh sb="109" eb="112">
      <t>シヨウリョウ</t>
    </rPh>
    <rPh sb="113" eb="114">
      <t>ゲン</t>
    </rPh>
    <rPh sb="115" eb="117">
      <t>ヨウイン</t>
    </rPh>
    <rPh sb="123" eb="125">
      <t>リョウキン</t>
    </rPh>
    <rPh sb="125" eb="127">
      <t>カイシュウ</t>
    </rPh>
    <rPh sb="127" eb="128">
      <t>リツ</t>
    </rPh>
    <rPh sb="133" eb="135">
      <t>ルイジ</t>
    </rPh>
    <rPh sb="135" eb="137">
      <t>ダンタイ</t>
    </rPh>
    <rPh sb="139" eb="140">
      <t>タカ</t>
    </rPh>
    <rPh sb="141" eb="143">
      <t>スイジュン</t>
    </rPh>
    <rPh sb="147" eb="149">
      <t>サクネン</t>
    </rPh>
    <rPh sb="150" eb="152">
      <t>ヒカク</t>
    </rPh>
    <rPh sb="160" eb="162">
      <t>ジョウショウ</t>
    </rPh>
    <rPh sb="167" eb="169">
      <t>コンゴ</t>
    </rPh>
    <rPh sb="170" eb="172">
      <t>ケイゾク</t>
    </rPh>
    <rPh sb="174" eb="176">
      <t>カイシュウ</t>
    </rPh>
    <rPh sb="176" eb="177">
      <t>リツ</t>
    </rPh>
    <rPh sb="177" eb="179">
      <t>コウジョウ</t>
    </rPh>
    <rPh sb="180" eb="181">
      <t>ツト</t>
    </rPh>
    <rPh sb="186" eb="188">
      <t>シセツ</t>
    </rPh>
    <rPh sb="188" eb="190">
      <t>リヨウ</t>
    </rPh>
    <rPh sb="190" eb="191">
      <t>リツ</t>
    </rPh>
    <rPh sb="197" eb="199">
      <t>ケイカク</t>
    </rPh>
    <rPh sb="199" eb="201">
      <t>キュウスイ</t>
    </rPh>
    <rPh sb="201" eb="203">
      <t>ジンコウ</t>
    </rPh>
    <rPh sb="205" eb="206">
      <t>ミ</t>
    </rPh>
    <rPh sb="207" eb="209">
      <t>ゲンザイ</t>
    </rPh>
    <rPh sb="210" eb="212">
      <t>キュウスイ</t>
    </rPh>
    <rPh sb="212" eb="214">
      <t>ジンコウ</t>
    </rPh>
    <rPh sb="215" eb="216">
      <t>オオ</t>
    </rPh>
    <rPh sb="218" eb="220">
      <t>ゲンショウ</t>
    </rPh>
    <rPh sb="225" eb="227">
      <t>コンゴ</t>
    </rPh>
    <rPh sb="227" eb="229">
      <t>ジョウスイ</t>
    </rPh>
    <rPh sb="229" eb="231">
      <t>シセツ</t>
    </rPh>
    <rPh sb="232" eb="234">
      <t>コウシン</t>
    </rPh>
    <rPh sb="234" eb="236">
      <t>ジキ</t>
    </rPh>
    <rPh sb="237" eb="238">
      <t>ムカ</t>
    </rPh>
    <rPh sb="245" eb="247">
      <t>シセツ</t>
    </rPh>
    <rPh sb="247" eb="249">
      <t>キボ</t>
    </rPh>
    <rPh sb="250" eb="252">
      <t>カクシュ</t>
    </rPh>
    <rPh sb="252" eb="254">
      <t>キキ</t>
    </rPh>
    <rPh sb="255" eb="257">
      <t>ショリ</t>
    </rPh>
    <rPh sb="257" eb="259">
      <t>ノウリョク</t>
    </rPh>
    <rPh sb="259" eb="260">
      <t>トウ</t>
    </rPh>
    <rPh sb="261" eb="263">
      <t>ミナオ</t>
    </rPh>
    <rPh sb="265" eb="266">
      <t>ハカ</t>
    </rPh>
    <rPh sb="267" eb="269">
      <t>ヒツヨウ</t>
    </rPh>
    <rPh sb="275" eb="278">
      <t>ユウシュウリツ</t>
    </rPh>
    <rPh sb="283" eb="285">
      <t>サクネン</t>
    </rPh>
    <rPh sb="286" eb="288">
      <t>ヒカク</t>
    </rPh>
    <rPh sb="294" eb="295">
      <t>サ</t>
    </rPh>
    <rPh sb="297" eb="299">
      <t>ケッカ</t>
    </rPh>
    <rPh sb="304" eb="306">
      <t>ロウスイ</t>
    </rPh>
    <rPh sb="306" eb="308">
      <t>ジョウキョウ</t>
    </rPh>
    <rPh sb="309" eb="311">
      <t>ハアク</t>
    </rPh>
    <rPh sb="312" eb="314">
      <t>ソウキュウ</t>
    </rPh>
    <rPh sb="315" eb="317">
      <t>タイオウ</t>
    </rPh>
    <rPh sb="318" eb="319">
      <t>ツト</t>
    </rPh>
    <rPh sb="321" eb="324">
      <t>ユウシュウリツ</t>
    </rPh>
    <rPh sb="324" eb="326">
      <t>コウジョウ</t>
    </rPh>
    <rPh sb="327" eb="328">
      <t>ハカ</t>
    </rPh>
    <rPh sb="329" eb="331">
      <t>ヒツヨウ</t>
    </rPh>
    <phoneticPr fontId="4"/>
  </si>
  <si>
    <t>　本村の管路は布設して３０年～４０年を経過しているものが大部分を占めている。今後管路更新に向けた具体的計画を策定する必要がある。</t>
    <rPh sb="1" eb="3">
      <t>ホンソン</t>
    </rPh>
    <rPh sb="4" eb="6">
      <t>カンロ</t>
    </rPh>
    <rPh sb="7" eb="9">
      <t>フセツ</t>
    </rPh>
    <rPh sb="13" eb="14">
      <t>ネン</t>
    </rPh>
    <rPh sb="17" eb="18">
      <t>ネン</t>
    </rPh>
    <rPh sb="19" eb="21">
      <t>ケイカ</t>
    </rPh>
    <rPh sb="28" eb="31">
      <t>ダイブブン</t>
    </rPh>
    <rPh sb="32" eb="33">
      <t>シ</t>
    </rPh>
    <rPh sb="38" eb="40">
      <t>コンゴ</t>
    </rPh>
    <rPh sb="40" eb="42">
      <t>カンロ</t>
    </rPh>
    <rPh sb="42" eb="44">
      <t>コウシン</t>
    </rPh>
    <rPh sb="45" eb="46">
      <t>ム</t>
    </rPh>
    <rPh sb="48" eb="51">
      <t>グタイテキ</t>
    </rPh>
    <rPh sb="51" eb="53">
      <t>ケイカク</t>
    </rPh>
    <rPh sb="54" eb="56">
      <t>サクテイ</t>
    </rPh>
    <rPh sb="58" eb="60">
      <t>ヒツヨウ</t>
    </rPh>
    <phoneticPr fontId="4"/>
  </si>
  <si>
    <t>　現在使用している浄水施設更新から２０年を経過し、高度処理施設機器等の更新が必要となってくる。長寿命化計画を策定する等、計画的・効率的な更新を行う必要がある。また、給水人口の減少に伴う使用料収入の減少も大きな問題であり、料金改定について運営委員会と協議し、健全な事業運営を行うため、検討を進める必要がある。
そのためにも現状把握と将来を見通すため固定資産台帳整備をはじめとした公営企業会計化に向けた取り組みを進めていく必要がある。</t>
    <rPh sb="1" eb="3">
      <t>ゲンザイ</t>
    </rPh>
    <rPh sb="3" eb="5">
      <t>シヨウ</t>
    </rPh>
    <rPh sb="9" eb="11">
      <t>ジョウスイ</t>
    </rPh>
    <rPh sb="11" eb="13">
      <t>シセツ</t>
    </rPh>
    <rPh sb="13" eb="15">
      <t>コウシン</t>
    </rPh>
    <rPh sb="19" eb="20">
      <t>ネン</t>
    </rPh>
    <rPh sb="21" eb="23">
      <t>ケイカ</t>
    </rPh>
    <rPh sb="25" eb="27">
      <t>コウド</t>
    </rPh>
    <rPh sb="27" eb="29">
      <t>ショリ</t>
    </rPh>
    <rPh sb="29" eb="31">
      <t>シセツ</t>
    </rPh>
    <rPh sb="31" eb="33">
      <t>キキ</t>
    </rPh>
    <rPh sb="33" eb="34">
      <t>トウ</t>
    </rPh>
    <rPh sb="35" eb="37">
      <t>コウシン</t>
    </rPh>
    <rPh sb="38" eb="40">
      <t>ヒツヨウ</t>
    </rPh>
    <rPh sb="47" eb="51">
      <t>チョウジュミョウカ</t>
    </rPh>
    <rPh sb="51" eb="53">
      <t>ケイカク</t>
    </rPh>
    <rPh sb="54" eb="56">
      <t>サクテイ</t>
    </rPh>
    <rPh sb="58" eb="59">
      <t>ナド</t>
    </rPh>
    <rPh sb="60" eb="63">
      <t>ケイカクテキ</t>
    </rPh>
    <rPh sb="64" eb="67">
      <t>コウリツテキ</t>
    </rPh>
    <rPh sb="68" eb="70">
      <t>コウシン</t>
    </rPh>
    <rPh sb="71" eb="72">
      <t>オコナ</t>
    </rPh>
    <rPh sb="73" eb="75">
      <t>ヒツヨウ</t>
    </rPh>
    <rPh sb="82" eb="84">
      <t>キュウスイ</t>
    </rPh>
    <rPh sb="84" eb="86">
      <t>ジンコウ</t>
    </rPh>
    <rPh sb="87" eb="89">
      <t>ゲンショウ</t>
    </rPh>
    <rPh sb="90" eb="91">
      <t>トモナ</t>
    </rPh>
    <rPh sb="92" eb="95">
      <t>シヨウリョウ</t>
    </rPh>
    <rPh sb="95" eb="97">
      <t>シュウニュウ</t>
    </rPh>
    <rPh sb="98" eb="100">
      <t>ゲンショウ</t>
    </rPh>
    <rPh sb="101" eb="102">
      <t>オオ</t>
    </rPh>
    <rPh sb="104" eb="106">
      <t>モンダイ</t>
    </rPh>
    <rPh sb="110" eb="112">
      <t>リョウキン</t>
    </rPh>
    <rPh sb="112" eb="114">
      <t>カイテイ</t>
    </rPh>
    <rPh sb="118" eb="120">
      <t>ウンエイ</t>
    </rPh>
    <rPh sb="120" eb="123">
      <t>イインカイ</t>
    </rPh>
    <rPh sb="124" eb="126">
      <t>キョウギ</t>
    </rPh>
    <rPh sb="128" eb="130">
      <t>ケンゼン</t>
    </rPh>
    <rPh sb="131" eb="133">
      <t>ジギョウ</t>
    </rPh>
    <rPh sb="133" eb="135">
      <t>ウンエイ</t>
    </rPh>
    <rPh sb="136" eb="137">
      <t>オコナ</t>
    </rPh>
    <rPh sb="141" eb="143">
      <t>ケントウ</t>
    </rPh>
    <rPh sb="144" eb="145">
      <t>スス</t>
    </rPh>
    <rPh sb="147" eb="149">
      <t>ヒツヨウ</t>
    </rPh>
    <rPh sb="160" eb="162">
      <t>ゲンジョウ</t>
    </rPh>
    <rPh sb="162" eb="164">
      <t>ハアク</t>
    </rPh>
    <rPh sb="165" eb="167">
      <t>ショウライ</t>
    </rPh>
    <rPh sb="168" eb="170">
      <t>ミトオ</t>
    </rPh>
    <rPh sb="173" eb="175">
      <t>コテイ</t>
    </rPh>
    <rPh sb="175" eb="177">
      <t>シサン</t>
    </rPh>
    <rPh sb="177" eb="179">
      <t>ダイチョウ</t>
    </rPh>
    <rPh sb="179" eb="181">
      <t>セイビ</t>
    </rPh>
    <rPh sb="188" eb="190">
      <t>コウエイ</t>
    </rPh>
    <rPh sb="190" eb="192">
      <t>キギョウ</t>
    </rPh>
    <rPh sb="192" eb="194">
      <t>カイケイ</t>
    </rPh>
    <rPh sb="194" eb="195">
      <t>カ</t>
    </rPh>
    <rPh sb="196" eb="197">
      <t>ム</t>
    </rPh>
    <rPh sb="199" eb="200">
      <t>ト</t>
    </rPh>
    <rPh sb="201" eb="202">
      <t>ク</t>
    </rPh>
    <rPh sb="204" eb="205">
      <t>スス</t>
    </rPh>
    <rPh sb="209" eb="21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</si>
</sst>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CD-4D6F-8ACE-129FF6270BB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E9CD-4D6F-8ACE-129FF6270BB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29.52</c:v>
                </c:pt>
                <c:pt idx="1">
                  <c:v>29.89</c:v>
                </c:pt>
                <c:pt idx="2">
                  <c:v>26.54</c:v>
                </c:pt>
                <c:pt idx="3">
                  <c:v>29.02</c:v>
                </c:pt>
                <c:pt idx="4">
                  <c:v>29.42</c:v>
                </c:pt>
              </c:numCache>
            </c:numRef>
          </c:val>
          <c:extLst>
            <c:ext xmlns:c16="http://schemas.microsoft.com/office/drawing/2014/chart" uri="{C3380CC4-5D6E-409C-BE32-E72D297353CC}">
              <c16:uniqueId val="{00000000-785A-4AA3-B530-1A217CA7B7B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785A-4AA3-B530-1A217CA7B7B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99.15</c:v>
                </c:pt>
                <c:pt idx="1">
                  <c:v>91.42</c:v>
                </c:pt>
                <c:pt idx="2">
                  <c:v>98.81</c:v>
                </c:pt>
                <c:pt idx="3">
                  <c:v>86.12</c:v>
                </c:pt>
                <c:pt idx="4">
                  <c:v>85.05</c:v>
                </c:pt>
              </c:numCache>
            </c:numRef>
          </c:val>
          <c:extLst>
            <c:ext xmlns:c16="http://schemas.microsoft.com/office/drawing/2014/chart" uri="{C3380CC4-5D6E-409C-BE32-E72D297353CC}">
              <c16:uniqueId val="{00000000-E5E7-4A17-9D29-94F42AFA934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E5E7-4A17-9D29-94F42AFA934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70.11</c:v>
                </c:pt>
                <c:pt idx="1">
                  <c:v>74.430000000000007</c:v>
                </c:pt>
                <c:pt idx="2">
                  <c:v>74.599999999999994</c:v>
                </c:pt>
                <c:pt idx="3">
                  <c:v>72.680000000000007</c:v>
                </c:pt>
                <c:pt idx="4">
                  <c:v>69.430000000000007</c:v>
                </c:pt>
              </c:numCache>
            </c:numRef>
          </c:val>
          <c:extLst>
            <c:ext xmlns:c16="http://schemas.microsoft.com/office/drawing/2014/chart" uri="{C3380CC4-5D6E-409C-BE32-E72D297353CC}">
              <c16:uniqueId val="{00000000-D5A8-4191-96EE-453E035728A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D5A8-4191-96EE-453E035728A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9F-4F1C-B2A0-48A29588C9D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9F-4F1C-B2A0-48A29588C9D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90-4368-90F6-F86FFFBF1E7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90-4368-90F6-F86FFFBF1E7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AC-4808-B2EF-2FA2CA8CE6B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AC-4808-B2EF-2FA2CA8CE6B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E6-4C51-8412-B88176CF6D5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E6-4C51-8412-B88176CF6D5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929.78</c:v>
                </c:pt>
                <c:pt idx="1">
                  <c:v>915.06</c:v>
                </c:pt>
                <c:pt idx="2">
                  <c:v>856.21</c:v>
                </c:pt>
                <c:pt idx="3">
                  <c:v>805.93</c:v>
                </c:pt>
                <c:pt idx="4">
                  <c:v>710.29</c:v>
                </c:pt>
              </c:numCache>
            </c:numRef>
          </c:val>
          <c:extLst>
            <c:ext xmlns:c16="http://schemas.microsoft.com/office/drawing/2014/chart" uri="{C3380CC4-5D6E-409C-BE32-E72D297353CC}">
              <c16:uniqueId val="{00000000-5E81-4C7F-8043-C42AC688FAC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5E81-4C7F-8043-C42AC688FAC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49.65</c:v>
                </c:pt>
                <c:pt idx="1">
                  <c:v>44.84</c:v>
                </c:pt>
                <c:pt idx="2">
                  <c:v>41.37</c:v>
                </c:pt>
                <c:pt idx="3">
                  <c:v>41.86</c:v>
                </c:pt>
                <c:pt idx="4">
                  <c:v>46.4</c:v>
                </c:pt>
              </c:numCache>
            </c:numRef>
          </c:val>
          <c:extLst>
            <c:ext xmlns:c16="http://schemas.microsoft.com/office/drawing/2014/chart" uri="{C3380CC4-5D6E-409C-BE32-E72D297353CC}">
              <c16:uniqueId val="{00000000-DF30-4290-A239-750B180CAAE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DF30-4290-A239-750B180CAAE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460.21</c:v>
                </c:pt>
                <c:pt idx="1">
                  <c:v>516.97</c:v>
                </c:pt>
                <c:pt idx="2">
                  <c:v>577.76</c:v>
                </c:pt>
                <c:pt idx="3">
                  <c:v>583.22</c:v>
                </c:pt>
                <c:pt idx="4">
                  <c:v>543.88</c:v>
                </c:pt>
              </c:numCache>
            </c:numRef>
          </c:val>
          <c:extLst>
            <c:ext xmlns:c16="http://schemas.microsoft.com/office/drawing/2014/chart" uri="{C3380CC4-5D6E-409C-BE32-E72D297353CC}">
              <c16:uniqueId val="{00000000-0DFA-492B-A913-0A3162F84E7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0DFA-492B-A913-0A3162F84E7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topLeftCell="W1" zoomScale="110" zoomScaleNormal="100" zoomScaleSheetLayoutView="11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北海道　音威子府村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699</v>
      </c>
      <c r="AM8" s="51"/>
      <c r="AN8" s="51"/>
      <c r="AO8" s="51"/>
      <c r="AP8" s="51"/>
      <c r="AQ8" s="51"/>
      <c r="AR8" s="51"/>
      <c r="AS8" s="51"/>
      <c r="AT8" s="47">
        <f>データ!$S$6</f>
        <v>275.63</v>
      </c>
      <c r="AU8" s="47"/>
      <c r="AV8" s="47"/>
      <c r="AW8" s="47"/>
      <c r="AX8" s="47"/>
      <c r="AY8" s="47"/>
      <c r="AZ8" s="47"/>
      <c r="BA8" s="47"/>
      <c r="BB8" s="47">
        <f>データ!$T$6</f>
        <v>2.54</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90.87</v>
      </c>
      <c r="Q10" s="47"/>
      <c r="R10" s="47"/>
      <c r="S10" s="47"/>
      <c r="T10" s="47"/>
      <c r="U10" s="47"/>
      <c r="V10" s="47"/>
      <c r="W10" s="51">
        <f>データ!$Q$6</f>
        <v>3830</v>
      </c>
      <c r="X10" s="51"/>
      <c r="Y10" s="51"/>
      <c r="Z10" s="51"/>
      <c r="AA10" s="51"/>
      <c r="AB10" s="51"/>
      <c r="AC10" s="51"/>
      <c r="AD10" s="2"/>
      <c r="AE10" s="2"/>
      <c r="AF10" s="2"/>
      <c r="AG10" s="2"/>
      <c r="AH10" s="2"/>
      <c r="AI10" s="2"/>
      <c r="AJ10" s="2"/>
      <c r="AK10" s="2"/>
      <c r="AL10" s="51">
        <f>データ!$U$6</f>
        <v>607</v>
      </c>
      <c r="AM10" s="51"/>
      <c r="AN10" s="51"/>
      <c r="AO10" s="51"/>
      <c r="AP10" s="51"/>
      <c r="AQ10" s="51"/>
      <c r="AR10" s="51"/>
      <c r="AS10" s="51"/>
      <c r="AT10" s="47">
        <f>データ!$V$6</f>
        <v>2.29</v>
      </c>
      <c r="AU10" s="47"/>
      <c r="AV10" s="47"/>
      <c r="AW10" s="47"/>
      <c r="AX10" s="47"/>
      <c r="AY10" s="47"/>
      <c r="AZ10" s="47"/>
      <c r="BA10" s="47"/>
      <c r="BB10" s="47">
        <f>データ!$W$6</f>
        <v>265.07</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117</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118</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KzMs/WHIrT8iOpqTHwI5LO61Db+SbJHs7aykg6E0dvmsg5GgfqYdC7j/5RaeX8U4npFwGn+eGniQsdzEqGtwzQ==" saltValue="hWqowssPgPcOQ33Fi9GBf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14702</v>
      </c>
      <c r="D6" s="34">
        <f t="shared" si="3"/>
        <v>47</v>
      </c>
      <c r="E6" s="34">
        <f t="shared" si="3"/>
        <v>1</v>
      </c>
      <c r="F6" s="34">
        <f t="shared" si="3"/>
        <v>0</v>
      </c>
      <c r="G6" s="34">
        <f t="shared" si="3"/>
        <v>0</v>
      </c>
      <c r="H6" s="34" t="str">
        <f t="shared" si="3"/>
        <v>北海道　音威子府村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90.87</v>
      </c>
      <c r="Q6" s="35">
        <f t="shared" si="3"/>
        <v>3830</v>
      </c>
      <c r="R6" s="35">
        <f t="shared" si="3"/>
        <v>699</v>
      </c>
      <c r="S6" s="35">
        <f t="shared" si="3"/>
        <v>275.63</v>
      </c>
      <c r="T6" s="35">
        <f t="shared" si="3"/>
        <v>2.54</v>
      </c>
      <c r="U6" s="35">
        <f t="shared" si="3"/>
        <v>607</v>
      </c>
      <c r="V6" s="35">
        <f t="shared" si="3"/>
        <v>2.29</v>
      </c>
      <c r="W6" s="35">
        <f t="shared" si="3"/>
        <v>265.07</v>
      </c>
      <c r="X6" s="36">
        <f>IF(X7="",NA(),X7)</f>
        <v>70.11</v>
      </c>
      <c r="Y6" s="36">
        <f t="shared" ref="Y6:AG6" si="4">IF(Y7="",NA(),Y7)</f>
        <v>74.430000000000007</v>
      </c>
      <c r="Z6" s="36">
        <f t="shared" si="4"/>
        <v>74.599999999999994</v>
      </c>
      <c r="AA6" s="36">
        <f t="shared" si="4"/>
        <v>72.680000000000007</v>
      </c>
      <c r="AB6" s="36">
        <f t="shared" si="4"/>
        <v>69.430000000000007</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929.78</v>
      </c>
      <c r="BF6" s="36">
        <f t="shared" ref="BF6:BN6" si="7">IF(BF7="",NA(),BF7)</f>
        <v>915.06</v>
      </c>
      <c r="BG6" s="36">
        <f t="shared" si="7"/>
        <v>856.21</v>
      </c>
      <c r="BH6" s="36">
        <f t="shared" si="7"/>
        <v>805.93</v>
      </c>
      <c r="BI6" s="36">
        <f t="shared" si="7"/>
        <v>710.29</v>
      </c>
      <c r="BJ6" s="36">
        <f t="shared" si="7"/>
        <v>1595.62</v>
      </c>
      <c r="BK6" s="36">
        <f t="shared" si="7"/>
        <v>1302.33</v>
      </c>
      <c r="BL6" s="36">
        <f t="shared" si="7"/>
        <v>1274.21</v>
      </c>
      <c r="BM6" s="36">
        <f t="shared" si="7"/>
        <v>1183.92</v>
      </c>
      <c r="BN6" s="36">
        <f t="shared" si="7"/>
        <v>1128.72</v>
      </c>
      <c r="BO6" s="35" t="str">
        <f>IF(BO7="","",IF(BO7="-","【-】","【"&amp;SUBSTITUTE(TEXT(BO7,"#,##0.00"),"-","△")&amp;"】"))</f>
        <v>【949.15】</v>
      </c>
      <c r="BP6" s="36">
        <f>IF(BP7="",NA(),BP7)</f>
        <v>49.65</v>
      </c>
      <c r="BQ6" s="36">
        <f t="shared" ref="BQ6:BY6" si="8">IF(BQ7="",NA(),BQ7)</f>
        <v>44.84</v>
      </c>
      <c r="BR6" s="36">
        <f t="shared" si="8"/>
        <v>41.37</v>
      </c>
      <c r="BS6" s="36">
        <f t="shared" si="8"/>
        <v>41.86</v>
      </c>
      <c r="BT6" s="36">
        <f t="shared" si="8"/>
        <v>46.4</v>
      </c>
      <c r="BU6" s="36">
        <f t="shared" si="8"/>
        <v>37.92</v>
      </c>
      <c r="BV6" s="36">
        <f t="shared" si="8"/>
        <v>40.89</v>
      </c>
      <c r="BW6" s="36">
        <f t="shared" si="8"/>
        <v>41.25</v>
      </c>
      <c r="BX6" s="36">
        <f t="shared" si="8"/>
        <v>42.5</v>
      </c>
      <c r="BY6" s="36">
        <f t="shared" si="8"/>
        <v>41.84</v>
      </c>
      <c r="BZ6" s="35" t="str">
        <f>IF(BZ7="","",IF(BZ7="-","【-】","【"&amp;SUBSTITUTE(TEXT(BZ7,"#,##0.00"),"-","△")&amp;"】"))</f>
        <v>【55.87】</v>
      </c>
      <c r="CA6" s="36">
        <f>IF(CA7="",NA(),CA7)</f>
        <v>460.21</v>
      </c>
      <c r="CB6" s="36">
        <f t="shared" ref="CB6:CJ6" si="9">IF(CB7="",NA(),CB7)</f>
        <v>516.97</v>
      </c>
      <c r="CC6" s="36">
        <f t="shared" si="9"/>
        <v>577.76</v>
      </c>
      <c r="CD6" s="36">
        <f t="shared" si="9"/>
        <v>583.22</v>
      </c>
      <c r="CE6" s="36">
        <f t="shared" si="9"/>
        <v>543.88</v>
      </c>
      <c r="CF6" s="36">
        <f t="shared" si="9"/>
        <v>423.18</v>
      </c>
      <c r="CG6" s="36">
        <f t="shared" si="9"/>
        <v>383.2</v>
      </c>
      <c r="CH6" s="36">
        <f t="shared" si="9"/>
        <v>383.25</v>
      </c>
      <c r="CI6" s="36">
        <f t="shared" si="9"/>
        <v>377.72</v>
      </c>
      <c r="CJ6" s="36">
        <f t="shared" si="9"/>
        <v>390.47</v>
      </c>
      <c r="CK6" s="35" t="str">
        <f>IF(CK7="","",IF(CK7="-","【-】","【"&amp;SUBSTITUTE(TEXT(CK7,"#,##0.00"),"-","△")&amp;"】"))</f>
        <v>【288.19】</v>
      </c>
      <c r="CL6" s="36">
        <f>IF(CL7="",NA(),CL7)</f>
        <v>29.52</v>
      </c>
      <c r="CM6" s="36">
        <f t="shared" ref="CM6:CU6" si="10">IF(CM7="",NA(),CM7)</f>
        <v>29.89</v>
      </c>
      <c r="CN6" s="36">
        <f t="shared" si="10"/>
        <v>26.54</v>
      </c>
      <c r="CO6" s="36">
        <f t="shared" si="10"/>
        <v>29.02</v>
      </c>
      <c r="CP6" s="36">
        <f t="shared" si="10"/>
        <v>29.42</v>
      </c>
      <c r="CQ6" s="36">
        <f t="shared" si="10"/>
        <v>46.9</v>
      </c>
      <c r="CR6" s="36">
        <f t="shared" si="10"/>
        <v>47.95</v>
      </c>
      <c r="CS6" s="36">
        <f t="shared" si="10"/>
        <v>48.26</v>
      </c>
      <c r="CT6" s="36">
        <f t="shared" si="10"/>
        <v>48.01</v>
      </c>
      <c r="CU6" s="36">
        <f t="shared" si="10"/>
        <v>49.08</v>
      </c>
      <c r="CV6" s="35" t="str">
        <f>IF(CV7="","",IF(CV7="-","【-】","【"&amp;SUBSTITUTE(TEXT(CV7,"#,##0.00"),"-","△")&amp;"】"))</f>
        <v>【56.31】</v>
      </c>
      <c r="CW6" s="36">
        <f>IF(CW7="",NA(),CW7)</f>
        <v>99.15</v>
      </c>
      <c r="CX6" s="36">
        <f t="shared" ref="CX6:DF6" si="11">IF(CX7="",NA(),CX7)</f>
        <v>91.42</v>
      </c>
      <c r="CY6" s="36">
        <f t="shared" si="11"/>
        <v>98.81</v>
      </c>
      <c r="CZ6" s="36">
        <f t="shared" si="11"/>
        <v>86.12</v>
      </c>
      <c r="DA6" s="36">
        <f t="shared" si="11"/>
        <v>85.05</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14702</v>
      </c>
      <c r="D7" s="38">
        <v>47</v>
      </c>
      <c r="E7" s="38">
        <v>1</v>
      </c>
      <c r="F7" s="38">
        <v>0</v>
      </c>
      <c r="G7" s="38">
        <v>0</v>
      </c>
      <c r="H7" s="38" t="s">
        <v>96</v>
      </c>
      <c r="I7" s="38" t="s">
        <v>97</v>
      </c>
      <c r="J7" s="38" t="s">
        <v>98</v>
      </c>
      <c r="K7" s="38" t="s">
        <v>99</v>
      </c>
      <c r="L7" s="38" t="s">
        <v>100</v>
      </c>
      <c r="M7" s="38" t="s">
        <v>101</v>
      </c>
      <c r="N7" s="39" t="s">
        <v>102</v>
      </c>
      <c r="O7" s="39" t="s">
        <v>103</v>
      </c>
      <c r="P7" s="39">
        <v>90.87</v>
      </c>
      <c r="Q7" s="39">
        <v>3830</v>
      </c>
      <c r="R7" s="39">
        <v>699</v>
      </c>
      <c r="S7" s="39">
        <v>275.63</v>
      </c>
      <c r="T7" s="39">
        <v>2.54</v>
      </c>
      <c r="U7" s="39">
        <v>607</v>
      </c>
      <c r="V7" s="39">
        <v>2.29</v>
      </c>
      <c r="W7" s="39">
        <v>265.07</v>
      </c>
      <c r="X7" s="39">
        <v>70.11</v>
      </c>
      <c r="Y7" s="39">
        <v>74.430000000000007</v>
      </c>
      <c r="Z7" s="39">
        <v>74.599999999999994</v>
      </c>
      <c r="AA7" s="39">
        <v>72.680000000000007</v>
      </c>
      <c r="AB7" s="39">
        <v>69.430000000000007</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929.78</v>
      </c>
      <c r="BF7" s="39">
        <v>915.06</v>
      </c>
      <c r="BG7" s="39">
        <v>856.21</v>
      </c>
      <c r="BH7" s="39">
        <v>805.93</v>
      </c>
      <c r="BI7" s="39">
        <v>710.29</v>
      </c>
      <c r="BJ7" s="39">
        <v>1595.62</v>
      </c>
      <c r="BK7" s="39">
        <v>1302.33</v>
      </c>
      <c r="BL7" s="39">
        <v>1274.21</v>
      </c>
      <c r="BM7" s="39">
        <v>1183.92</v>
      </c>
      <c r="BN7" s="39">
        <v>1128.72</v>
      </c>
      <c r="BO7" s="39">
        <v>949.15</v>
      </c>
      <c r="BP7" s="39">
        <v>49.65</v>
      </c>
      <c r="BQ7" s="39">
        <v>44.84</v>
      </c>
      <c r="BR7" s="39">
        <v>41.37</v>
      </c>
      <c r="BS7" s="39">
        <v>41.86</v>
      </c>
      <c r="BT7" s="39">
        <v>46.4</v>
      </c>
      <c r="BU7" s="39">
        <v>37.92</v>
      </c>
      <c r="BV7" s="39">
        <v>40.89</v>
      </c>
      <c r="BW7" s="39">
        <v>41.25</v>
      </c>
      <c r="BX7" s="39">
        <v>42.5</v>
      </c>
      <c r="BY7" s="39">
        <v>41.84</v>
      </c>
      <c r="BZ7" s="39">
        <v>55.87</v>
      </c>
      <c r="CA7" s="39">
        <v>460.21</v>
      </c>
      <c r="CB7" s="39">
        <v>516.97</v>
      </c>
      <c r="CC7" s="39">
        <v>577.76</v>
      </c>
      <c r="CD7" s="39">
        <v>583.22</v>
      </c>
      <c r="CE7" s="39">
        <v>543.88</v>
      </c>
      <c r="CF7" s="39">
        <v>423.18</v>
      </c>
      <c r="CG7" s="39">
        <v>383.2</v>
      </c>
      <c r="CH7" s="39">
        <v>383.25</v>
      </c>
      <c r="CI7" s="39">
        <v>377.72</v>
      </c>
      <c r="CJ7" s="39">
        <v>390.47</v>
      </c>
      <c r="CK7" s="39">
        <v>288.19</v>
      </c>
      <c r="CL7" s="39">
        <v>29.52</v>
      </c>
      <c r="CM7" s="39">
        <v>29.89</v>
      </c>
      <c r="CN7" s="39">
        <v>26.54</v>
      </c>
      <c r="CO7" s="39">
        <v>29.02</v>
      </c>
      <c r="CP7" s="39">
        <v>29.42</v>
      </c>
      <c r="CQ7" s="39">
        <v>46.9</v>
      </c>
      <c r="CR7" s="39">
        <v>47.95</v>
      </c>
      <c r="CS7" s="39">
        <v>48.26</v>
      </c>
      <c r="CT7" s="39">
        <v>48.01</v>
      </c>
      <c r="CU7" s="39">
        <v>49.08</v>
      </c>
      <c r="CV7" s="39">
        <v>56.31</v>
      </c>
      <c r="CW7" s="39">
        <v>99.15</v>
      </c>
      <c r="CX7" s="39">
        <v>91.42</v>
      </c>
      <c r="CY7" s="39">
        <v>98.81</v>
      </c>
      <c r="CZ7" s="39">
        <v>86.12</v>
      </c>
      <c r="DA7" s="39">
        <v>85.05</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113</v>
      </c>
      <c r="E13" t="s">
        <v>114</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2021-12-03T07:01:00Z</dcterms:created>
  <dcterms:modified xsi:type="dcterms:W3CDTF">2022-02-15T07:14:53Z</dcterms:modified>
  <cp:category/>
</cp:coreProperties>
</file>