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D:\001.総務財政係\公営企業\R03\照会\【R4.1.21〆】公営企業に係る経営比較分析表（令和2年度決算）の分析等について\R4.2.15確認事項\"/>
    </mc:Choice>
  </mc:AlternateContent>
  <xr:revisionPtr revIDLastSave="0" documentId="13_ncr:1_{F255EC90-9F11-4DC4-8167-238569A699E2}" xr6:coauthVersionLast="43" xr6:coauthVersionMax="43" xr10:uidLastSave="{00000000-0000-0000-0000-000000000000}"/>
  <workbookProtection workbookAlgorithmName="SHA-512" workbookHashValue="q37aJg2npAFosvXoqmk5qHd+XYL2HabYMeT8vHus71jKZ9g+3z0i3cCIqoFg757TynD8S/hBu1pnkNuon70qDQ==" workbookSaltValue="0tvq9QcOIgRi/35E9lHUhg==" workbookSpinCount="100000" lockStructure="1"/>
  <bookViews>
    <workbookView xWindow="30480" yWindow="1995" windowWidth="27225" windowHeight="1510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<sst xmlns="http://schemas.openxmlformats.org/spreadsheetml/2006/main" count="236" uniqueCount="118">
  <si>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</si>
  <si>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</si>
  <si>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</si>
  <si>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</si>
  <si>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</si>
  <si>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</si>
  <si>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</si>
  <si>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</si>
  <si>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</si>
  <si>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</si>
  <si>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</si>
  <si>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</si>
  <si>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</si>
  <si>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</si>
  <si>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</si>
  <si>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</si>
  <si>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</si>
  <si>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</si>
  <si>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</si>
  <si>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</si>
  <si>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</si>
  <si>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</si>
  <si>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</si>
  <si>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</si>
  <si>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</si>
  <si>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</si>
  <si>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</si>
  <si>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</si>
  <si>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</si>
  <si>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</si>
  <si>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</si>
  <si>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</si>
  <si>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</si>
  <si>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</si>
  <si>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</si>
  <si>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</si>
  <si>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</si>
  <si>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</si>
  <si>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</si>
  <si>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</si>
  <si>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</si>
  <si>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</si>
  <si>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</si>
  <si>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</si>
  <si>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</si>
  <si>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</si>
  <si>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</si>
  <si>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</si>
  <si>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</si>
  <si>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</si>
  <si>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</si>
  <si>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</si>
  <si>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</si>
  <si>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</si>
  <si>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</si>
  <si>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</si>
  <si>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</si>
  <si>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</si>
  <si>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</si>
  <si>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</si>
  <si>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</si>
  <si>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</si>
  <si>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</si>
  <si>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</si>
  <si>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</si>
  <si>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</si>
  <si>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</si>
  <si>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</si>
  <si>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</si>
  <si>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</si>
  <si>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</si>
  <si>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</si>
  <si>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</si>
  <si>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</si>
  <si>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</si>
  <si>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</si>
  <si>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</si>
  <si>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</si>
  <si>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</si>
  <si>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</si>
  <si>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</si>
  <si>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</si>
  <si>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</si>
  <si>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</si>
  <si>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</si>
  <si>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</si>
  <si>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</si>
  <si>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</si>
  <si>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</si>
  <si>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</si>
  <si>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</si>
  <si>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</si>
  <si>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</si>
  <si>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</si>
  <si>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</si>
  <si>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</si>
  <si>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</si>
  <si>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</si>
  <si>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</si>
  <si>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</si>
  <si>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</si>
  <si>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</si>
  <si>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</si>
  <si>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</si>
  <si>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</si>
  <si>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</si>
  <si>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</si>
  <si>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</si>
  <si>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</si>
  <si>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</si>
  <si>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</si>
  <si>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</si>
  <si>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</si>
  <si>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</si>
  <si>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</si>
  <si>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管路について令和元年度に実施した最適整備構想の結果により、若干の経年劣化はあるものの、大きな腐食や破損は見られなかった。最適整備構想から今後の更新計画の作成を検討し、健全な維持管理に努める必要がある。</t>
    <rPh sb="1" eb="3">
      <t>シセツ</t>
    </rPh>
    <rPh sb="4" eb="6">
      <t>カンロ</t>
    </rPh>
    <rPh sb="10" eb="12">
      <t>レイワ</t>
    </rPh>
    <rPh sb="12" eb="14">
      <t>ガンネン</t>
    </rPh>
    <rPh sb="14" eb="15">
      <t>ド</t>
    </rPh>
    <rPh sb="16" eb="18">
      <t>ジッシ</t>
    </rPh>
    <rPh sb="20" eb="22">
      <t>サイテキ</t>
    </rPh>
    <rPh sb="22" eb="24">
      <t>セイビ</t>
    </rPh>
    <rPh sb="24" eb="26">
      <t>コウソウ</t>
    </rPh>
    <rPh sb="27" eb="29">
      <t>ケッカ</t>
    </rPh>
    <rPh sb="33" eb="35">
      <t>ジャッカン</t>
    </rPh>
    <rPh sb="36" eb="38">
      <t>ケイネン</t>
    </rPh>
    <rPh sb="38" eb="40">
      <t>レッカ</t>
    </rPh>
    <rPh sb="47" eb="48">
      <t>オオ</t>
    </rPh>
    <rPh sb="50" eb="52">
      <t>フショク</t>
    </rPh>
    <rPh sb="53" eb="55">
      <t>ハソン</t>
    </rPh>
    <rPh sb="56" eb="57">
      <t>ミ</t>
    </rPh>
    <rPh sb="64" eb="66">
      <t>サイテキ</t>
    </rPh>
    <rPh sb="66" eb="68">
      <t>セイビ</t>
    </rPh>
    <rPh sb="68" eb="70">
      <t>コウソウ</t>
    </rPh>
    <rPh sb="72" eb="74">
      <t>コンゴ</t>
    </rPh>
    <rPh sb="75" eb="77">
      <t>コウシン</t>
    </rPh>
    <rPh sb="77" eb="79">
      <t>ケイカク</t>
    </rPh>
    <rPh sb="80" eb="82">
      <t>サクセイ</t>
    </rPh>
    <rPh sb="83" eb="85">
      <t>ケントウ</t>
    </rPh>
    <rPh sb="87" eb="89">
      <t>ケンゼン</t>
    </rPh>
    <rPh sb="90" eb="92">
      <t>イジ</t>
    </rPh>
    <rPh sb="92" eb="94">
      <t>カンリ</t>
    </rPh>
    <rPh sb="95" eb="96">
      <t>ツト</t>
    </rPh>
    <rPh sb="98" eb="100">
      <t>ヒツヨウ</t>
    </rPh>
    <phoneticPr fontId="4"/>
  </si>
  <si>
    <t>　人口減少に伴う料金収入額の減少が大きな課題となる。運営委員と協議し、料金改定を含めた運営方法を検討していく必要がある。
　また、最適整備構想が終了し、今後の施設の維持管理、老朽化対策について計画的な運営を図る必要がある。</t>
    <rPh sb="1" eb="3">
      <t>ジンコウ</t>
    </rPh>
    <rPh sb="3" eb="5">
      <t>ゲンショウ</t>
    </rPh>
    <rPh sb="6" eb="7">
      <t>トモナ</t>
    </rPh>
    <rPh sb="8" eb="10">
      <t>リョウキン</t>
    </rPh>
    <rPh sb="10" eb="12">
      <t>シュウニュウ</t>
    </rPh>
    <rPh sb="12" eb="13">
      <t>ガク</t>
    </rPh>
    <rPh sb="14" eb="16">
      <t>ゲンショウ</t>
    </rPh>
    <rPh sb="17" eb="18">
      <t>オオ</t>
    </rPh>
    <rPh sb="20" eb="22">
      <t>カダイ</t>
    </rPh>
    <rPh sb="26" eb="28">
      <t>ウンエイ</t>
    </rPh>
    <rPh sb="28" eb="30">
      <t>イイン</t>
    </rPh>
    <rPh sb="31" eb="33">
      <t>キョウギ</t>
    </rPh>
    <rPh sb="35" eb="37">
      <t>リョウキン</t>
    </rPh>
    <rPh sb="37" eb="39">
      <t>カイテイ</t>
    </rPh>
    <rPh sb="40" eb="41">
      <t>フク</t>
    </rPh>
    <rPh sb="43" eb="45">
      <t>ウンエイ</t>
    </rPh>
    <rPh sb="45" eb="47">
      <t>ホウホウ</t>
    </rPh>
    <rPh sb="48" eb="50">
      <t>ケントウ</t>
    </rPh>
    <rPh sb="54" eb="56">
      <t>ヒツヨウ</t>
    </rPh>
    <rPh sb="65" eb="67">
      <t>サイテキ</t>
    </rPh>
    <rPh sb="67" eb="69">
      <t>セイビ</t>
    </rPh>
    <rPh sb="69" eb="71">
      <t>コウソウ</t>
    </rPh>
    <rPh sb="72" eb="74">
      <t>シュウリョウ</t>
    </rPh>
    <rPh sb="76" eb="78">
      <t>コンゴ</t>
    </rPh>
    <rPh sb="79" eb="81">
      <t>シセツ</t>
    </rPh>
    <rPh sb="82" eb="84">
      <t>イジ</t>
    </rPh>
    <rPh sb="84" eb="86">
      <t>カンリ</t>
    </rPh>
    <rPh sb="87" eb="90">
      <t>ロウキュウカ</t>
    </rPh>
    <rPh sb="90" eb="92">
      <t>タイサク</t>
    </rPh>
    <rPh sb="96" eb="99">
      <t>ケイカクテキ</t>
    </rPh>
    <rPh sb="100" eb="102">
      <t>ウンエイ</t>
    </rPh>
    <rPh sb="103" eb="104">
      <t>ハカ</t>
    </rPh>
    <rPh sb="105" eb="107">
      <t>ヒツヨウ</t>
    </rPh>
    <phoneticPr fontId="4"/>
  </si>
  <si>
    <t>　収益的収支比率は、昨年同様100％を上回った。今後も効率的な維持管理により改善を進めていく必要がある。
　経費回収率は昨年と比較し、20ポイント以上上回り、類似団体と比較しても14ポイント上回る結果となった。要因として、汚水処理原価の下降があり、引き続き、経費節減及び有収水量の向上を図り、改善をしていかなければならない。
　施設利用率については、昨年度と比較し2ポイント下回り、類似団体と比較しても１ポイント下回る結果となった。計画処理人口から現在の処理人口が大幅に減少していることが要因であり、今後施設の有効利用を図る必要がある。
　水洗化率については、ほぼ横ばいを継続しており、類似団体と比較しても高い水準にある。水質保全、料金収入向上の観点からも水洗化率100％に向けた取り組みが必要である。</t>
    <rPh sb="1" eb="4">
      <t>シュウエキテキ</t>
    </rPh>
    <rPh sb="4" eb="6">
      <t>シュウシ</t>
    </rPh>
    <rPh sb="6" eb="8">
      <t>ヒリツ</t>
    </rPh>
    <rPh sb="10" eb="12">
      <t>サクネン</t>
    </rPh>
    <rPh sb="12" eb="14">
      <t>ドウヨウ</t>
    </rPh>
    <rPh sb="19" eb="21">
      <t>ウワマワ</t>
    </rPh>
    <rPh sb="24" eb="26">
      <t>コンゴ</t>
    </rPh>
    <rPh sb="27" eb="30">
      <t>コウリツテキ</t>
    </rPh>
    <rPh sb="31" eb="33">
      <t>イジ</t>
    </rPh>
    <rPh sb="33" eb="35">
      <t>カンリ</t>
    </rPh>
    <rPh sb="38" eb="40">
      <t>カイゼン</t>
    </rPh>
    <rPh sb="41" eb="42">
      <t>スス</t>
    </rPh>
    <rPh sb="46" eb="48">
      <t>ヒツヨウ</t>
    </rPh>
    <rPh sb="54" eb="56">
      <t>ケイヒ</t>
    </rPh>
    <rPh sb="56" eb="58">
      <t>カイシュウ</t>
    </rPh>
    <rPh sb="58" eb="59">
      <t>リツ</t>
    </rPh>
    <rPh sb="60" eb="62">
      <t>サクネン</t>
    </rPh>
    <rPh sb="63" eb="65">
      <t>ヒカク</t>
    </rPh>
    <rPh sb="73" eb="75">
      <t>イジョウ</t>
    </rPh>
    <rPh sb="75" eb="77">
      <t>ウワマワ</t>
    </rPh>
    <rPh sb="79" eb="81">
      <t>ルイジ</t>
    </rPh>
    <rPh sb="81" eb="83">
      <t>ダンタイ</t>
    </rPh>
    <rPh sb="84" eb="86">
      <t>ヒカク</t>
    </rPh>
    <rPh sb="95" eb="97">
      <t>ウワマワ</t>
    </rPh>
    <rPh sb="98" eb="100">
      <t>ケッカ</t>
    </rPh>
    <rPh sb="105" eb="107">
      <t>ヨウイン</t>
    </rPh>
    <rPh sb="111" eb="113">
      <t>オスイ</t>
    </rPh>
    <rPh sb="113" eb="115">
      <t>ショリ</t>
    </rPh>
    <rPh sb="115" eb="117">
      <t>ゲンカ</t>
    </rPh>
    <rPh sb="118" eb="120">
      <t>カコウ</t>
    </rPh>
    <rPh sb="124" eb="125">
      <t>ヒ</t>
    </rPh>
    <rPh sb="126" eb="127">
      <t>ツヅ</t>
    </rPh>
    <rPh sb="129" eb="131">
      <t>ケイヒ</t>
    </rPh>
    <rPh sb="131" eb="133">
      <t>セツゲン</t>
    </rPh>
    <rPh sb="133" eb="134">
      <t>オヨ</t>
    </rPh>
    <rPh sb="135" eb="137">
      <t>ユウシュウ</t>
    </rPh>
    <rPh sb="137" eb="139">
      <t>スイリョウ</t>
    </rPh>
    <rPh sb="140" eb="142">
      <t>コウジョウ</t>
    </rPh>
    <rPh sb="143" eb="144">
      <t>ハカ</t>
    </rPh>
    <rPh sb="146" eb="148">
      <t>カイゼン</t>
    </rPh>
    <rPh sb="164" eb="166">
      <t>シセツ</t>
    </rPh>
    <rPh sb="166" eb="168">
      <t>リヨウ</t>
    </rPh>
    <rPh sb="168" eb="169">
      <t>リツ</t>
    </rPh>
    <rPh sb="175" eb="178">
      <t>サクネンド</t>
    </rPh>
    <rPh sb="179" eb="181">
      <t>ヒカク</t>
    </rPh>
    <rPh sb="187" eb="189">
      <t>シタマワ</t>
    </rPh>
    <rPh sb="191" eb="193">
      <t>ルイジ</t>
    </rPh>
    <rPh sb="193" eb="195">
      <t>ダンタイ</t>
    </rPh>
    <rPh sb="196" eb="198">
      <t>ヒカク</t>
    </rPh>
    <rPh sb="206" eb="208">
      <t>シタマワ</t>
    </rPh>
    <rPh sb="209" eb="211">
      <t>ケッカ</t>
    </rPh>
    <rPh sb="216" eb="218">
      <t>ケイカク</t>
    </rPh>
    <rPh sb="218" eb="220">
      <t>ショリ</t>
    </rPh>
    <rPh sb="220" eb="222">
      <t>ジンコウ</t>
    </rPh>
    <rPh sb="224" eb="226">
      <t>ゲンザイ</t>
    </rPh>
    <rPh sb="227" eb="229">
      <t>ショリ</t>
    </rPh>
    <rPh sb="229" eb="231">
      <t>ジンコウ</t>
    </rPh>
    <rPh sb="232" eb="234">
      <t>オオハバ</t>
    </rPh>
    <rPh sb="235" eb="237">
      <t>ゲンショウ</t>
    </rPh>
    <rPh sb="244" eb="246">
      <t>ヨウイン</t>
    </rPh>
    <rPh sb="250" eb="252">
      <t>コンゴ</t>
    </rPh>
    <rPh sb="252" eb="254">
      <t>シセツ</t>
    </rPh>
    <rPh sb="255" eb="257">
      <t>ユウコウ</t>
    </rPh>
    <rPh sb="257" eb="259">
      <t>リヨウ</t>
    </rPh>
    <rPh sb="260" eb="261">
      <t>ハカ</t>
    </rPh>
    <rPh sb="262" eb="264">
      <t>ヒツヨウ</t>
    </rPh>
    <rPh sb="270" eb="273">
      <t>スイセンカ</t>
    </rPh>
    <rPh sb="273" eb="274">
      <t>リツ</t>
    </rPh>
    <rPh sb="282" eb="283">
      <t>ヨコ</t>
    </rPh>
    <rPh sb="286" eb="288">
      <t>ケイゾク</t>
    </rPh>
    <rPh sb="293" eb="295">
      <t>ルイジ</t>
    </rPh>
    <rPh sb="295" eb="297">
      <t>ダンタイ</t>
    </rPh>
    <rPh sb="298" eb="300">
      <t>ヒカク</t>
    </rPh>
    <rPh sb="303" eb="304">
      <t>タカ</t>
    </rPh>
    <rPh sb="305" eb="307">
      <t>スイジュン</t>
    </rPh>
    <rPh sb="311" eb="313">
      <t>スイシツ</t>
    </rPh>
    <rPh sb="313" eb="315">
      <t>ホゼン</t>
    </rPh>
    <rPh sb="316" eb="318">
      <t>リョウキン</t>
    </rPh>
    <rPh sb="318" eb="320">
      <t>シュウニュウ</t>
    </rPh>
    <rPh sb="320" eb="322">
      <t>コウジョウ</t>
    </rPh>
    <rPh sb="323" eb="325">
      <t>カンテン</t>
    </rPh>
    <rPh sb="328" eb="331">
      <t>スイセンカ</t>
    </rPh>
    <rPh sb="331" eb="332">
      <t>リツ</t>
    </rPh>
    <rPh sb="337" eb="338">
      <t>ム</t>
    </rPh>
    <rPh sb="340" eb="341">
      <t>ト</t>
    </rPh>
    <rPh sb="342" eb="343">
      <t>ク</t>
    </rPh>
    <rPh sb="345" eb="3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</si>
</sst>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B-419C-A91A-EC0E021630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B7B-419C-A91A-EC0E021630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58.68</c:v>
                </c:pt>
                <c:pt idx="1">
                  <c:v>60</c:v>
                </c:pt>
                <c:pt idx="2">
                  <c:v>58.95</c:v>
                </c:pt>
                <c:pt idx="3">
                  <c:v>55</c:v>
                </c:pt>
                <c:pt idx="4">
                  <c:v>53.16</c:v>
                </c:pt>
              </c:numCache>
            </c:numRef>
          </c:val>
          <c:extLst>
            <c:ext xmlns:c16="http://schemas.microsoft.com/office/drawing/2014/chart" uri="{C3380CC4-5D6E-409C-BE32-E72D297353CC}">
              <c16:uniqueId val="{00000000-1CF5-412F-B91F-951DEE213C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CF5-412F-B91F-951DEE213C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95.18</c:v>
                </c:pt>
                <c:pt idx="1">
                  <c:v>95.62</c:v>
                </c:pt>
                <c:pt idx="2">
                  <c:v>95.84</c:v>
                </c:pt>
                <c:pt idx="3">
                  <c:v>95.41</c:v>
                </c:pt>
                <c:pt idx="4">
                  <c:v>95.41</c:v>
                </c:pt>
              </c:numCache>
            </c:numRef>
          </c:val>
          <c:extLst>
            <c:ext xmlns:c16="http://schemas.microsoft.com/office/drawing/2014/chart" uri="{C3380CC4-5D6E-409C-BE32-E72D297353CC}">
              <c16:uniqueId val="{00000000-2A96-4B3B-88C3-EE2376EA19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A96-4B3B-88C3-EE2376EA19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102.78</c:v>
                </c:pt>
                <c:pt idx="1">
                  <c:v>104.6</c:v>
                </c:pt>
                <c:pt idx="2">
                  <c:v>107.3</c:v>
                </c:pt>
                <c:pt idx="3">
                  <c:v>103.35</c:v>
                </c:pt>
                <c:pt idx="4">
                  <c:v>109.95</c:v>
                </c:pt>
              </c:numCache>
            </c:numRef>
          </c:val>
          <c:extLst>
            <c:ext xmlns:c16="http://schemas.microsoft.com/office/drawing/2014/chart" uri="{C3380CC4-5D6E-409C-BE32-E72D297353CC}">
              <c16:uniqueId val="{00000000-329C-417F-B260-FDEDF752C6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C-417F-B260-FDEDF752C6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2-4A17-8BB5-E9451A4507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2-4A17-8BB5-E9451A4507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9-4A10-86E9-EF4A4E04A6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9-4A10-86E9-EF4A4E04A6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C-418E-BBCA-D62E9C5D6B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C-418E-BBCA-D62E9C5D6B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0-4BB2-AFC4-1860E4F1D9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0-4BB2-AFC4-1860E4F1D9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7-4131-A5FE-1394D4DBCD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E27-4131-A5FE-1394D4DBCD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73.459999999999994</c:v>
                </c:pt>
                <c:pt idx="1">
                  <c:v>65</c:v>
                </c:pt>
                <c:pt idx="2">
                  <c:v>63.74</c:v>
                </c:pt>
                <c:pt idx="3">
                  <c:v>48.78</c:v>
                </c:pt>
                <c:pt idx="4">
                  <c:v>71.31</c:v>
                </c:pt>
              </c:numCache>
            </c:numRef>
          </c:val>
          <c:extLst>
            <c:ext xmlns:c16="http://schemas.microsoft.com/office/drawing/2014/chart" uri="{C3380CC4-5D6E-409C-BE32-E72D297353CC}">
              <c16:uniqueId val="{00000000-83EB-42F7-9797-375332115C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3EB-42F7-9797-375332115C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270.61</c:v>
                </c:pt>
                <c:pt idx="1">
                  <c:v>303.69</c:v>
                </c:pt>
                <c:pt idx="2">
                  <c:v>332.53</c:v>
                </c:pt>
                <c:pt idx="3">
                  <c:v>436.89</c:v>
                </c:pt>
                <c:pt idx="4">
                  <c:v>310.86</c:v>
                </c:pt>
              </c:numCache>
            </c:numRef>
          </c:val>
          <c:extLst>
            <c:ext xmlns:c16="http://schemas.microsoft.com/office/drawing/2014/chart" uri="{C3380CC4-5D6E-409C-BE32-E72D297353CC}">
              <c16:uniqueId val="{00000000-2F20-4DF7-AFB2-49287A9DAC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F20-4DF7-AFB2-49287A9DAC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4"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音威子府村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699</v>
      </c>
      <c r="AM8" s="51"/>
      <c r="AN8" s="51"/>
      <c r="AO8" s="51"/>
      <c r="AP8" s="51"/>
      <c r="AQ8" s="51"/>
      <c r="AR8" s="51"/>
      <c r="AS8" s="51"/>
      <c r="AT8" s="46">
        <f>データ!T6</f>
        <v>275.63</v>
      </c>
      <c r="AU8" s="46"/>
      <c r="AV8" s="46"/>
      <c r="AW8" s="46"/>
      <c r="AX8" s="46"/>
      <c r="AY8" s="46"/>
      <c r="AZ8" s="46"/>
      <c r="BA8" s="46"/>
      <c r="BB8" s="46">
        <f>データ!U6</f>
        <v>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84.88</v>
      </c>
      <c r="Q10" s="46"/>
      <c r="R10" s="46"/>
      <c r="S10" s="46"/>
      <c r="T10" s="46"/>
      <c r="U10" s="46"/>
      <c r="V10" s="46"/>
      <c r="W10" s="46">
        <f>データ!Q6</f>
        <v>71.87</v>
      </c>
      <c r="X10" s="46"/>
      <c r="Y10" s="46"/>
      <c r="Z10" s="46"/>
      <c r="AA10" s="46"/>
      <c r="AB10" s="46"/>
      <c r="AC10" s="46"/>
      <c r="AD10" s="51">
        <f>データ!R6</f>
        <v>3630</v>
      </c>
      <c r="AE10" s="51"/>
      <c r="AF10" s="51"/>
      <c r="AG10" s="51"/>
      <c r="AH10" s="51"/>
      <c r="AI10" s="51"/>
      <c r="AJ10" s="51"/>
      <c r="AK10" s="2"/>
      <c r="AL10" s="51">
        <f>データ!V6</f>
        <v>567</v>
      </c>
      <c r="AM10" s="51"/>
      <c r="AN10" s="51"/>
      <c r="AO10" s="51"/>
      <c r="AP10" s="51"/>
      <c r="AQ10" s="51"/>
      <c r="AR10" s="51"/>
      <c r="AS10" s="51"/>
      <c r="AT10" s="46">
        <f>データ!W6</f>
        <v>0.61</v>
      </c>
      <c r="AU10" s="46"/>
      <c r="AV10" s="46"/>
      <c r="AW10" s="46"/>
      <c r="AX10" s="46"/>
      <c r="AY10" s="46"/>
      <c r="AZ10" s="46"/>
      <c r="BA10" s="46"/>
      <c r="BB10" s="46">
        <f>データ!X6</f>
        <v>929.51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TFOesTwB/U1V1i3Xikee/aUa0clDPCnby4GevA1cfJnEqCQ73xVYLmxaIAa93YlVw/f8bV6HY66PSJH2oOnrcQ==" saltValue="v1inXkADLkjwjqYDijWA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14702</v>
      </c>
      <c r="D6" s="33">
        <f t="shared" si="3"/>
        <v>47</v>
      </c>
      <c r="E6" s="33">
        <f t="shared" si="3"/>
        <v>17</v>
      </c>
      <c r="F6" s="33">
        <f t="shared" si="3"/>
        <v>5</v>
      </c>
      <c r="G6" s="33">
        <f t="shared" si="3"/>
        <v>0</v>
      </c>
      <c r="H6" s="33" t="str">
        <f t="shared" si="3"/>
        <v>北海道　音威子府村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84.88</v>
      </c>
      <c r="Q6" s="34">
        <f t="shared" si="3"/>
        <v>71.87</v>
      </c>
      <c r="R6" s="34">
        <f t="shared" si="3"/>
        <v>3630</v>
      </c>
      <c r="S6" s="34">
        <f t="shared" si="3"/>
        <v>699</v>
      </c>
      <c r="T6" s="34">
        <f t="shared" si="3"/>
        <v>275.63</v>
      </c>
      <c r="U6" s="34">
        <f t="shared" si="3"/>
        <v>2.54</v>
      </c>
      <c r="V6" s="34">
        <f t="shared" si="3"/>
        <v>567</v>
      </c>
      <c r="W6" s="34">
        <f t="shared" si="3"/>
        <v>0.61</v>
      </c>
      <c r="X6" s="34">
        <f t="shared" si="3"/>
        <v>929.51</v>
      </c>
      <c r="Y6" s="35">
        <f>IF(Y7="",NA(),Y7)</f>
        <v>102.78</v>
      </c>
      <c r="Z6" s="35">
        <f t="shared" ref="Z6:AH6" si="4">IF(Z7="",NA(),Z7)</f>
        <v>104.6</v>
      </c>
      <c r="AA6" s="35">
        <f t="shared" si="4"/>
        <v>107.3</v>
      </c>
      <c r="AB6" s="35">
        <f t="shared" si="4"/>
        <v>103.35</v>
      </c>
      <c r="AC6" s="35">
        <f t="shared" si="4"/>
        <v>109.95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73.459999999999994</v>
      </c>
      <c r="BR6" s="35">
        <f t="shared" ref="BR6:BZ6" si="8">IF(BR7="",NA(),BR7)</f>
        <v>65</v>
      </c>
      <c r="BS6" s="35">
        <f t="shared" si="8"/>
        <v>63.74</v>
      </c>
      <c r="BT6" s="35">
        <f t="shared" si="8"/>
        <v>48.78</v>
      </c>
      <c r="BU6" s="35">
        <f t="shared" si="8"/>
        <v>71.31</v>
      </c>
      <c r="BV6" s="35">
        <f t="shared" si="8"/>
        <v>55.32</v>
      </c>
      <c r="BW6" s="35">
        <f t="shared" si="8"/>
        <v>59.8</v>
      </c>
      <c r="BX6" s="35">
        <f t="shared" si="8"/>
        <v>57.77</v>
      </c>
      <c r="BY6" s="35">
        <f t="shared" si="8"/>
        <v>57.31</v>
      </c>
      <c r="BZ6" s="35">
        <f t="shared" si="8"/>
        <v>57.08</v>
      </c>
      <c r="CA6" s="34" t="str">
        <f>IF(CA7="","",IF(CA7="-","【-】","【"&amp;SUBSTITUTE(TEXT(CA7,"#,##0.00"),"-","△")&amp;"】"))</f>
        <v>【60.94】</v>
      </c>
      <c r="CB6" s="35">
        <f>IF(CB7="",NA(),CB7)</f>
        <v>270.61</v>
      </c>
      <c r="CC6" s="35">
        <f t="shared" ref="CC6:CK6" si="9">IF(CC7="",NA(),CC7)</f>
        <v>303.69</v>
      </c>
      <c r="CD6" s="35">
        <f t="shared" si="9"/>
        <v>332.53</v>
      </c>
      <c r="CE6" s="35">
        <f t="shared" si="9"/>
        <v>436.89</v>
      </c>
      <c r="CF6" s="35">
        <f t="shared" si="9"/>
        <v>310.86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58.68</v>
      </c>
      <c r="CN6" s="35">
        <f t="shared" ref="CN6:CV6" si="10">IF(CN7="",NA(),CN7)</f>
        <v>60</v>
      </c>
      <c r="CO6" s="35">
        <f t="shared" si="10"/>
        <v>58.95</v>
      </c>
      <c r="CP6" s="35">
        <f t="shared" si="10"/>
        <v>55</v>
      </c>
      <c r="CQ6" s="35">
        <f t="shared" si="10"/>
        <v>53.16</v>
      </c>
      <c r="CR6" s="35">
        <f t="shared" si="10"/>
        <v>60.65</v>
      </c>
      <c r="CS6" s="35">
        <f t="shared" si="10"/>
        <v>51.75</v>
      </c>
      <c r="CT6" s="35">
        <f t="shared" si="10"/>
        <v>50.68</v>
      </c>
      <c r="CU6" s="35">
        <f t="shared" si="10"/>
        <v>50.14</v>
      </c>
      <c r="CV6" s="35">
        <f t="shared" si="10"/>
        <v>54.83</v>
      </c>
      <c r="CW6" s="34" t="str">
        <f>IF(CW7="","",IF(CW7="-","【-】","【"&amp;SUBSTITUTE(TEXT(CW7,"#,##0.00"),"-","△")&amp;"】"))</f>
        <v>【54.84】</v>
      </c>
      <c r="CX6" s="35">
        <f>IF(CX7="",NA(),CX7)</f>
        <v>95.18</v>
      </c>
      <c r="CY6" s="35">
        <f t="shared" ref="CY6:DG6" si="11">IF(CY7="",NA(),CY7)</f>
        <v>95.62</v>
      </c>
      <c r="CZ6" s="35">
        <f t="shared" si="11"/>
        <v>95.84</v>
      </c>
      <c r="DA6" s="35">
        <f t="shared" si="11"/>
        <v>95.41</v>
      </c>
      <c r="DB6" s="35">
        <f t="shared" si="11"/>
        <v>95.41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14702</v>
      </c>
      <c r="D7" s="37">
        <v>47</v>
      </c>
      <c r="E7" s="37">
        <v>17</v>
      </c>
      <c r="F7" s="37">
        <v>5</v>
      </c>
      <c r="G7" s="37">
        <v>0</v>
      </c>
      <c r="H7" s="37" t="s">
        <v>97</v>
      </c>
      <c r="I7" s="37" t="s">
        <v>98</v>
      </c>
      <c r="J7" s="37" t="s">
        <v>99</v>
      </c>
      <c r="K7" s="37" t="s">
        <v>100</v>
      </c>
      <c r="L7" s="37" t="s">
        <v>101</v>
      </c>
      <c r="M7" s="37" t="s">
        <v>102</v>
      </c>
      <c r="N7" s="38" t="s">
        <v>103</v>
      </c>
      <c r="O7" s="38" t="s">
        <v>104</v>
      </c>
      <c r="P7" s="38">
        <v>84.88</v>
      </c>
      <c r="Q7" s="38">
        <v>71.87</v>
      </c>
      <c r="R7" s="38">
        <v>3630</v>
      </c>
      <c r="S7" s="38">
        <v>699</v>
      </c>
      <c r="T7" s="38">
        <v>275.63</v>
      </c>
      <c r="U7" s="38">
        <v>2.54</v>
      </c>
      <c r="V7" s="38">
        <v>567</v>
      </c>
      <c r="W7" s="38">
        <v>0.61</v>
      </c>
      <c r="X7" s="38">
        <v>929.51</v>
      </c>
      <c r="Y7" s="38">
        <v>102.78</v>
      </c>
      <c r="Z7" s="38">
        <v>104.6</v>
      </c>
      <c r="AA7" s="38">
        <v>107.3</v>
      </c>
      <c r="AB7" s="38">
        <v>103.35</v>
      </c>
      <c r="AC7" s="38">
        <v>109.95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73.459999999999994</v>
      </c>
      <c r="BR7" s="38">
        <v>65</v>
      </c>
      <c r="BS7" s="38">
        <v>63.74</v>
      </c>
      <c r="BT7" s="38">
        <v>48.78</v>
      </c>
      <c r="BU7" s="38">
        <v>71.31</v>
      </c>
      <c r="BV7" s="38">
        <v>55.32</v>
      </c>
      <c r="BW7" s="38">
        <v>59.8</v>
      </c>
      <c r="BX7" s="38">
        <v>57.77</v>
      </c>
      <c r="BY7" s="38">
        <v>57.31</v>
      </c>
      <c r="BZ7" s="38">
        <v>57.08</v>
      </c>
      <c r="CA7" s="38">
        <v>60.94</v>
      </c>
      <c r="CB7" s="38">
        <v>270.61</v>
      </c>
      <c r="CC7" s="38">
        <v>303.69</v>
      </c>
      <c r="CD7" s="38">
        <v>332.53</v>
      </c>
      <c r="CE7" s="38">
        <v>436.89</v>
      </c>
      <c r="CF7" s="38">
        <v>310.86</v>
      </c>
      <c r="CG7" s="38">
        <v>283.17</v>
      </c>
      <c r="CH7" s="38">
        <v>263.76</v>
      </c>
      <c r="CI7" s="38">
        <v>274.35000000000002</v>
      </c>
      <c r="CJ7" s="38">
        <v>273.52</v>
      </c>
      <c r="CK7" s="38">
        <v>274.99</v>
      </c>
      <c r="CL7" s="38">
        <v>253.04</v>
      </c>
      <c r="CM7" s="38">
        <v>58.68</v>
      </c>
      <c r="CN7" s="38">
        <v>60</v>
      </c>
      <c r="CO7" s="38">
        <v>58.95</v>
      </c>
      <c r="CP7" s="38">
        <v>55</v>
      </c>
      <c r="CQ7" s="38">
        <v>53.16</v>
      </c>
      <c r="CR7" s="38">
        <v>60.65</v>
      </c>
      <c r="CS7" s="38">
        <v>51.75</v>
      </c>
      <c r="CT7" s="38">
        <v>50.68</v>
      </c>
      <c r="CU7" s="38">
        <v>50.14</v>
      </c>
      <c r="CV7" s="38">
        <v>54.83</v>
      </c>
      <c r="CW7" s="38">
        <v>54.84</v>
      </c>
      <c r="CX7" s="38">
        <v>95.18</v>
      </c>
      <c r="CY7" s="38">
        <v>95.62</v>
      </c>
      <c r="CZ7" s="38">
        <v>95.84</v>
      </c>
      <c r="DA7" s="38">
        <v>95.41</v>
      </c>
      <c r="DB7" s="38">
        <v>95.41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2021-12-03T07:53:48Z</dcterms:created>
  <dcterms:modified xsi:type="dcterms:W3CDTF">2022-02-15T07:19:19Z</dcterms:modified>
  <cp:category/>
</cp:coreProperties>
</file>