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001.財政管理係\公営企業\R05\照会\【R6.1.26〆】公営企業に係る経営比較分析表（令和４年度決算）の分析等について\確認事項\"/>
    </mc:Choice>
  </mc:AlternateContent>
  <xr:revisionPtr revIDLastSave="0" documentId="13_ncr:1_{700843A9-000E-423F-A1C8-4830541B4ACF}" xr6:coauthVersionLast="43" xr6:coauthVersionMax="43" xr10:uidLastSave="{00000000-0000-0000-0000-000000000000}"/>
  <workbookProtection workbookAlgorithmName="SHA-512" workbookHashValue="lE5SEnc7MXAAlUxx4dEdAto/QUQRI5pxECJZ7jwB4UQoU6iB7v/rnusiHnhl8Abqy9r8TaFANUeAYXFqNTXZvA==" workbookSaltValue="sKMr7DlNPoe79Z6OpLyZRg==" workbookSpinCount="100000" lockStructure="1"/>
  <bookViews>
    <workbookView xWindow="25560" yWindow="1140" windowWidth="25230" windowHeight="14025" xr2:uid="{00000000-000D-0000-FFFF-FFFF00000000}"/>
  </bookViews>
  <sheets>
    <sheet name="法非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<sst xmlns="http://schemas.openxmlformats.org/spreadsheetml/2006/main" count="233" uniqueCount="117">
  <si>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</si>
  <si>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</si>
  <si>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</si>
  <si>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</si>
  <si>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</si>
  <si>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</si>
  <si>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</si>
  <si>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</si>
  <si>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</si>
  <si>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</si>
  <si>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</si>
  <si>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</si>
  <si>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</si>
  <si>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</si>
  <si>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</si>
  <si>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</si>
  <si>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</si>
  <si>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</si>
  <si>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</si>
  <si>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</si>
  <si>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</si>
  <si>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</si>
  <si>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</si>
  <si>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</si>
  <si>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</si>
  <si>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</si>
  <si>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</si>
  <si>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</si>
  <si>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</si>
  <si>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</si>
  <si>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</si>
  <si>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</si>
  <si>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</si>
  <si>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</si>
  <si>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</si>
  <si>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</si>
  <si>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</si>
  <si>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</si>
  <si>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</si>
  <si>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</si>
  <si>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</si>
  <si>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</si>
  <si>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</si>
  <si>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</si>
  <si>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</si>
  <si>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</si>
  <si>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</si>
  <si>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</si>
  <si>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</si>
  <si>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</si>
  <si>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</si>
  <si>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</si>
  <si>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</si>
  <si>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</si>
  <si>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</si>
  <si>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</si>
  <si>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</si>
  <si>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</si>
  <si>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</si>
  <si>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</si>
  <si>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</si>
  <si>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</si>
  <si>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</si>
  <si>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</si>
  <si>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</si>
  <si>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</si>
  <si>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</si>
  <si>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</si>
  <si>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</si>
  <si>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</si>
  <si>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</si>
  <si>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</si>
  <si>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</si>
  <si>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</si>
  <si>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</si>
  <si>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</si>
  <si>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</si>
  <si>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</si>
  <si>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</si>
  <si>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</si>
  <si>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</si>
  <si>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</si>
  <si>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</si>
  <si>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</si>
  <si>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</si>
  <si>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</si>
  <si>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</si>
  <si>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</si>
  <si>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</si>
  <si>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</si>
  <si>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</si>
  <si>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</si>
  <si>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</si>
  <si>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</si>
  <si>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</si>
  <si>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音威子府村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</si>
  <si>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</si>
  <si>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</si>
  <si>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</si>
  <si>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</si>
  <si>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</si>
  <si>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</si>
  <si>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</si>
  <si>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</si>
  <si>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</si>
  <si>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</si>
  <si>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</si>
  <si>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</si>
  <si>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</si>
  <si>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</si>
  <si>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</si>
  <si>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</si>
  <si>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</si>
  <si>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</si>
  <si>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は昨年と比較して5ポイント下がり過去5年と比較し最低値となった。要因として人口減少等による収入減もあるが、浄水場テレスコープの修繕及び大雨による取水施設の修繕費用が発生し、前年度より大きな支出が増えたことによるものである。
　料金回収率については昨年と同水準の数値となったが、依然として50％を下回っている状態が続いている。適切な料金収入を目指し回収率向上に努める。
　施設利用率については、計画給水人口から見て現在の給水人口が大きく減少しており、今後浄水施設の更新時期を迎えるにあたり、施設規模や各種機器の処理能力等の見直しを図る必要がある。
　有収率については昨年と比較し1ポイント上がる結果となった。漏水状況の把握と早急な対応に努め、有収率向上を図っていく。</t>
    <rPh sb="1" eb="4">
      <t>シュウエキテキ</t>
    </rPh>
    <rPh sb="4" eb="6">
      <t>シュウシ</t>
    </rPh>
    <rPh sb="6" eb="8">
      <t>ヒリツ</t>
    </rPh>
    <rPh sb="9" eb="11">
      <t>サクネン</t>
    </rPh>
    <rPh sb="12" eb="14">
      <t>ヒカク</t>
    </rPh>
    <rPh sb="21" eb="22">
      <t>サ</t>
    </rPh>
    <rPh sb="24" eb="26">
      <t>カコ</t>
    </rPh>
    <rPh sb="27" eb="28">
      <t>ネン</t>
    </rPh>
    <rPh sb="29" eb="31">
      <t>ヒカク</t>
    </rPh>
    <rPh sb="32" eb="34">
      <t>サイテイ</t>
    </rPh>
    <rPh sb="34" eb="35">
      <t>チ</t>
    </rPh>
    <rPh sb="40" eb="42">
      <t>ヨウイン</t>
    </rPh>
    <rPh sb="45" eb="47">
      <t>ジンコウ</t>
    </rPh>
    <rPh sb="47" eb="49">
      <t>ゲンショウ</t>
    </rPh>
    <rPh sb="49" eb="50">
      <t>トウ</t>
    </rPh>
    <rPh sb="53" eb="56">
      <t>シュウニュウゲン</t>
    </rPh>
    <rPh sb="61" eb="64">
      <t>ジョウスイジョウ</t>
    </rPh>
    <rPh sb="71" eb="73">
      <t>シュウゼン</t>
    </rPh>
    <rPh sb="73" eb="74">
      <t>オヨ</t>
    </rPh>
    <rPh sb="75" eb="77">
      <t>オオアメ</t>
    </rPh>
    <rPh sb="80" eb="82">
      <t>シュスイ</t>
    </rPh>
    <rPh sb="82" eb="84">
      <t>シセツ</t>
    </rPh>
    <rPh sb="85" eb="87">
      <t>シュウゼン</t>
    </rPh>
    <rPh sb="87" eb="89">
      <t>ヒヨウ</t>
    </rPh>
    <rPh sb="90" eb="92">
      <t>ハッセイ</t>
    </rPh>
    <rPh sb="94" eb="97">
      <t>ゼンネンド</t>
    </rPh>
    <rPh sb="99" eb="100">
      <t>オオ</t>
    </rPh>
    <rPh sb="102" eb="104">
      <t>シシュツ</t>
    </rPh>
    <rPh sb="105" eb="106">
      <t>フ</t>
    </rPh>
    <rPh sb="121" eb="123">
      <t>リョウキン</t>
    </rPh>
    <rPh sb="123" eb="125">
      <t>カイシュウ</t>
    </rPh>
    <rPh sb="125" eb="126">
      <t>リツ</t>
    </rPh>
    <rPh sb="131" eb="133">
      <t>サクネン</t>
    </rPh>
    <rPh sb="134" eb="137">
      <t>ドウスイジュン</t>
    </rPh>
    <rPh sb="138" eb="140">
      <t>スウチ</t>
    </rPh>
    <rPh sb="146" eb="148">
      <t>イゼン</t>
    </rPh>
    <rPh sb="155" eb="157">
      <t>シタマワ</t>
    </rPh>
    <rPh sb="161" eb="163">
      <t>ジョウタイ</t>
    </rPh>
    <rPh sb="164" eb="165">
      <t>ツヅ</t>
    </rPh>
    <rPh sb="170" eb="172">
      <t>テキセツ</t>
    </rPh>
    <rPh sb="173" eb="175">
      <t>リョウキン</t>
    </rPh>
    <rPh sb="175" eb="177">
      <t>シュウニュウ</t>
    </rPh>
    <rPh sb="178" eb="180">
      <t>メザ</t>
    </rPh>
    <rPh sb="181" eb="183">
      <t>カイシュウ</t>
    </rPh>
    <rPh sb="183" eb="184">
      <t>リツ</t>
    </rPh>
    <rPh sb="184" eb="186">
      <t>コウジョウ</t>
    </rPh>
    <rPh sb="187" eb="188">
      <t>ツト</t>
    </rPh>
    <rPh sb="193" eb="195">
      <t>シセツ</t>
    </rPh>
    <rPh sb="195" eb="197">
      <t>リヨウ</t>
    </rPh>
    <rPh sb="197" eb="198">
      <t>リツ</t>
    </rPh>
    <rPh sb="204" eb="206">
      <t>ケイカク</t>
    </rPh>
    <rPh sb="206" eb="208">
      <t>キュウスイ</t>
    </rPh>
    <rPh sb="208" eb="210">
      <t>ジンコウ</t>
    </rPh>
    <rPh sb="212" eb="213">
      <t>ミ</t>
    </rPh>
    <rPh sb="214" eb="216">
      <t>ゲンザイ</t>
    </rPh>
    <rPh sb="217" eb="219">
      <t>キュウスイ</t>
    </rPh>
    <rPh sb="219" eb="221">
      <t>ジンコウ</t>
    </rPh>
    <rPh sb="222" eb="223">
      <t>オオ</t>
    </rPh>
    <rPh sb="225" eb="227">
      <t>ゲンショウ</t>
    </rPh>
    <rPh sb="232" eb="234">
      <t>コンゴ</t>
    </rPh>
    <rPh sb="234" eb="236">
      <t>ジョウスイ</t>
    </rPh>
    <rPh sb="236" eb="238">
      <t>シセツ</t>
    </rPh>
    <rPh sb="239" eb="241">
      <t>コウシン</t>
    </rPh>
    <rPh sb="241" eb="243">
      <t>ジキ</t>
    </rPh>
    <rPh sb="244" eb="245">
      <t>ムカ</t>
    </rPh>
    <rPh sb="252" eb="254">
      <t>シセツ</t>
    </rPh>
    <rPh sb="254" eb="256">
      <t>キボ</t>
    </rPh>
    <rPh sb="257" eb="259">
      <t>カクシュ</t>
    </rPh>
    <rPh sb="259" eb="261">
      <t>キキ</t>
    </rPh>
    <rPh sb="262" eb="264">
      <t>ショリ</t>
    </rPh>
    <rPh sb="264" eb="266">
      <t>ノウリョク</t>
    </rPh>
    <rPh sb="266" eb="267">
      <t>トウ</t>
    </rPh>
    <rPh sb="268" eb="270">
      <t>ミナオ</t>
    </rPh>
    <rPh sb="272" eb="273">
      <t>ハカ</t>
    </rPh>
    <rPh sb="274" eb="276">
      <t>ヒツヨウ</t>
    </rPh>
    <rPh sb="282" eb="285">
      <t>ユウシュウリツ</t>
    </rPh>
    <rPh sb="290" eb="292">
      <t>サクネン</t>
    </rPh>
    <rPh sb="293" eb="295">
      <t>ヒカク</t>
    </rPh>
    <rPh sb="301" eb="302">
      <t>ア</t>
    </rPh>
    <rPh sb="304" eb="306">
      <t>ケッカ</t>
    </rPh>
    <rPh sb="311" eb="313">
      <t>ロウスイ</t>
    </rPh>
    <rPh sb="313" eb="315">
      <t>ジョウキョウ</t>
    </rPh>
    <rPh sb="316" eb="318">
      <t>ハアク</t>
    </rPh>
    <rPh sb="319" eb="321">
      <t>ソウキュウ</t>
    </rPh>
    <rPh sb="322" eb="324">
      <t>タイオウ</t>
    </rPh>
    <rPh sb="325" eb="326">
      <t>ツト</t>
    </rPh>
    <rPh sb="328" eb="331">
      <t>ユウシュウリツ</t>
    </rPh>
    <rPh sb="331" eb="333">
      <t>コウジョウ</t>
    </rPh>
    <rPh sb="334" eb="335">
      <t>ハカ</t>
    </rPh>
    <phoneticPr fontId="4"/>
  </si>
  <si>
    <t>　浄水施設・管路共に老朽化が進んでおり、今後については経営戦略、アセットマネジメント(資産管理）を活用し、更新計画を策定し対応を検討していく。</t>
    <rPh sb="1" eb="3">
      <t>ジョウスイ</t>
    </rPh>
    <rPh sb="3" eb="5">
      <t>シセツ</t>
    </rPh>
    <rPh sb="6" eb="8">
      <t>カンロ</t>
    </rPh>
    <rPh sb="8" eb="9">
      <t>トモ</t>
    </rPh>
    <rPh sb="10" eb="13">
      <t>ロウキュウカ</t>
    </rPh>
    <rPh sb="14" eb="15">
      <t>スス</t>
    </rPh>
    <rPh sb="20" eb="22">
      <t>コンゴ</t>
    </rPh>
    <rPh sb="27" eb="29">
      <t>ケイエイ</t>
    </rPh>
    <rPh sb="29" eb="31">
      <t>センリャク</t>
    </rPh>
    <rPh sb="43" eb="45">
      <t>シサン</t>
    </rPh>
    <rPh sb="45" eb="47">
      <t>カンリ</t>
    </rPh>
    <rPh sb="49" eb="51">
      <t>カツヨウ</t>
    </rPh>
    <rPh sb="53" eb="55">
      <t>コウシン</t>
    </rPh>
    <rPh sb="55" eb="57">
      <t>ケイカク</t>
    </rPh>
    <rPh sb="58" eb="60">
      <t>サクテイ</t>
    </rPh>
    <rPh sb="61" eb="63">
      <t>タイオウ</t>
    </rPh>
    <rPh sb="64" eb="66">
      <t>ケントウ</t>
    </rPh>
    <phoneticPr fontId="4"/>
  </si>
  <si>
    <t>　現在使用している浄水施設が更新から20年が経過し、高度処理施設機器等の更新が必要となる。長寿命化計画を策定する等、計画的・効率的な更新を行う必要がある。また、給水人口の減少に伴う使用料の減少も大きな課題であり。料金改定を含めた今後の運営方針について運営委員会と協議し、健全な事業運営を行うため、検討を行う必要がある。</t>
    <rPh sb="1" eb="3">
      <t>ゲンザイ</t>
    </rPh>
    <rPh sb="3" eb="5">
      <t>シヨウ</t>
    </rPh>
    <rPh sb="9" eb="11">
      <t>ジョウスイ</t>
    </rPh>
    <rPh sb="11" eb="13">
      <t>シセツ</t>
    </rPh>
    <rPh sb="14" eb="16">
      <t>コウシン</t>
    </rPh>
    <rPh sb="20" eb="21">
      <t>ネン</t>
    </rPh>
    <rPh sb="22" eb="24">
      <t>ケイカ</t>
    </rPh>
    <rPh sb="26" eb="28">
      <t>コウド</t>
    </rPh>
    <rPh sb="28" eb="30">
      <t>ショリ</t>
    </rPh>
    <rPh sb="30" eb="32">
      <t>シセツ</t>
    </rPh>
    <rPh sb="32" eb="34">
      <t>キキ</t>
    </rPh>
    <rPh sb="34" eb="35">
      <t>トウ</t>
    </rPh>
    <rPh sb="36" eb="38">
      <t>コウシン</t>
    </rPh>
    <rPh sb="39" eb="41">
      <t>ヒツヨウ</t>
    </rPh>
    <rPh sb="45" eb="47">
      <t>チョウジュ</t>
    </rPh>
    <rPh sb="47" eb="48">
      <t>イノチ</t>
    </rPh>
    <rPh sb="48" eb="49">
      <t>カ</t>
    </rPh>
    <rPh sb="49" eb="51">
      <t>ケイカク</t>
    </rPh>
    <rPh sb="52" eb="54">
      <t>サクテイ</t>
    </rPh>
    <rPh sb="56" eb="57">
      <t>ナド</t>
    </rPh>
    <rPh sb="58" eb="61">
      <t>ケイカクテキ</t>
    </rPh>
    <rPh sb="62" eb="65">
      <t>コウリツテキ</t>
    </rPh>
    <rPh sb="66" eb="68">
      <t>コウシン</t>
    </rPh>
    <rPh sb="69" eb="70">
      <t>オコナ</t>
    </rPh>
    <rPh sb="71" eb="73">
      <t>ヒツヨウ</t>
    </rPh>
    <rPh sb="80" eb="82">
      <t>キュウスイ</t>
    </rPh>
    <rPh sb="82" eb="84">
      <t>ジンコウ</t>
    </rPh>
    <rPh sb="85" eb="87">
      <t>ゲンショウ</t>
    </rPh>
    <rPh sb="88" eb="89">
      <t>トモナ</t>
    </rPh>
    <rPh sb="90" eb="93">
      <t>シヨウリョウ</t>
    </rPh>
    <rPh sb="94" eb="96">
      <t>ゲンショウ</t>
    </rPh>
    <rPh sb="97" eb="98">
      <t>オオ</t>
    </rPh>
    <rPh sb="100" eb="102">
      <t>カダイ</t>
    </rPh>
    <rPh sb="106" eb="108">
      <t>リョウキン</t>
    </rPh>
    <rPh sb="108" eb="110">
      <t>カイテイ</t>
    </rPh>
    <rPh sb="111" eb="112">
      <t>フク</t>
    </rPh>
    <rPh sb="114" eb="116">
      <t>コンゴ</t>
    </rPh>
    <rPh sb="117" eb="119">
      <t>ウンエイ</t>
    </rPh>
    <rPh sb="119" eb="121">
      <t>ホウシン</t>
    </rPh>
    <rPh sb="125" eb="127">
      <t>ウンエイ</t>
    </rPh>
    <rPh sb="127" eb="130">
      <t>イインカイ</t>
    </rPh>
    <rPh sb="131" eb="133">
      <t>キョウギ</t>
    </rPh>
    <rPh sb="135" eb="137">
      <t>ケンゼン</t>
    </rPh>
    <rPh sb="138" eb="140">
      <t>ジギョウ</t>
    </rPh>
    <rPh sb="140" eb="142">
      <t>ウンエイ</t>
    </rPh>
    <rPh sb="143" eb="144">
      <t>オコナ</t>
    </rPh>
    <rPh sb="148" eb="150">
      <t>ケントウ</t>
    </rPh>
    <rPh sb="151" eb="152">
      <t>オコナ</t>
    </rPh>
    <rPh sb="153" eb="15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</si>
</sst>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2-46EF-B61C-3AE3CDF86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0.39</c:v>
                </c:pt>
                <c:pt idx="2">
                  <c:v>0.61</c:v>
                </c:pt>
                <c:pt idx="3">
                  <c:v>0.4</c:v>
                </c:pt>
                <c:pt idx="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2-46EF-B61C-3AE3CDF86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26.54</c:v>
                </c:pt>
                <c:pt idx="1">
                  <c:v>29.02</c:v>
                </c:pt>
                <c:pt idx="2">
                  <c:v>29.42</c:v>
                </c:pt>
                <c:pt idx="3">
                  <c:v>28.54</c:v>
                </c:pt>
                <c:pt idx="4">
                  <c:v>22.56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2-4265-A9D1-39E59C933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48.01</c:v>
                </c:pt>
                <c:pt idx="2">
                  <c:v>49.08</c:v>
                </c:pt>
                <c:pt idx="3">
                  <c:v>51.46</c:v>
                </c:pt>
                <c:pt idx="4">
                  <c:v>51.84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42-4265-A9D1-39E59C933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98.81</c:v>
                </c:pt>
                <c:pt idx="1">
                  <c:v>86.12</c:v>
                </c:pt>
                <c:pt idx="2">
                  <c:v>85.05</c:v>
                </c:pt>
                <c:pt idx="3">
                  <c:v>86.61</c:v>
                </c:pt>
                <c:pt idx="4">
                  <c:v>87.03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8-42D3-95A8-D7375F49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72.72</c:v>
                </c:pt>
                <c:pt idx="1">
                  <c:v>72.75</c:v>
                </c:pt>
                <c:pt idx="2">
                  <c:v>71.27</c:v>
                </c:pt>
                <c:pt idx="3">
                  <c:v>68.58</c:v>
                </c:pt>
                <c:pt idx="4">
                  <c:v>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8-42D3-95A8-D7375F49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74.599999999999994</c:v>
                </c:pt>
                <c:pt idx="1">
                  <c:v>72.680000000000007</c:v>
                </c:pt>
                <c:pt idx="2">
                  <c:v>69.430000000000007</c:v>
                </c:pt>
                <c:pt idx="3">
                  <c:v>71.23</c:v>
                </c:pt>
                <c:pt idx="4">
                  <c:v>66.48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F-4816-851F-6368967CE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73.25</c:v>
                </c:pt>
                <c:pt idx="1">
                  <c:v>75.06</c:v>
                </c:pt>
                <c:pt idx="2">
                  <c:v>73.22</c:v>
                </c:pt>
                <c:pt idx="3">
                  <c:v>69.05</c:v>
                </c:pt>
                <c:pt idx="4">
                  <c:v>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F-4816-851F-6368967CE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0-4DB5-8378-2D6C57A7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0-4DB5-8378-2D6C57A7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B-4C98-A99C-6AF1CB73B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B-4C98-A99C-6AF1CB73B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C-4EAA-87FC-2D45331E4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9C-4EAA-87FC-2D45331E4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F-4BD3-91E0-07FA5DF3B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F-4BD3-91E0-07FA5DF3B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856.21</c:v>
                </c:pt>
                <c:pt idx="1">
                  <c:v>805.93</c:v>
                </c:pt>
                <c:pt idx="2">
                  <c:v>710.29</c:v>
                </c:pt>
                <c:pt idx="3">
                  <c:v>639.71</c:v>
                </c:pt>
                <c:pt idx="4">
                  <c:v>685.13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C-4B7B-8ED1-7A6B07730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1274.21</c:v>
                </c:pt>
                <c:pt idx="1">
                  <c:v>1183.92</c:v>
                </c:pt>
                <c:pt idx="2">
                  <c:v>1128.72</c:v>
                </c:pt>
                <c:pt idx="3">
                  <c:v>1125.25</c:v>
                </c:pt>
                <c:pt idx="4">
                  <c:v>1157.05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C-4B7B-8ED1-7A6B07730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41.37</c:v>
                </c:pt>
                <c:pt idx="1">
                  <c:v>41.86</c:v>
                </c:pt>
                <c:pt idx="2">
                  <c:v>46.4</c:v>
                </c:pt>
                <c:pt idx="3">
                  <c:v>45.72</c:v>
                </c:pt>
                <c:pt idx="4">
                  <c:v>45.82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4-4B14-B91D-FC79A2C2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42.5</c:v>
                </c:pt>
                <c:pt idx="2">
                  <c:v>41.84</c:v>
                </c:pt>
                <c:pt idx="3">
                  <c:v>41.44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4-4B14-B91D-FC79A2C2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577.76</c:v>
                </c:pt>
                <c:pt idx="1">
                  <c:v>583.22</c:v>
                </c:pt>
                <c:pt idx="2">
                  <c:v>543.88</c:v>
                </c:pt>
                <c:pt idx="3">
                  <c:v>557.91</c:v>
                </c:pt>
                <c:pt idx="4">
                  <c:v>666.96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1-453B-86E8-1016BF544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383.25</c:v>
                </c:pt>
                <c:pt idx="1">
                  <c:v>377.72</c:v>
                </c:pt>
                <c:pt idx="2">
                  <c:v>390.47</c:v>
                </c:pt>
                <c:pt idx="3">
                  <c:v>403.61</c:v>
                </c:pt>
                <c:pt idx="4">
                  <c:v>442.82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1-453B-86E8-1016BF544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I37" zoomScale="80" zoomScaleNormal="8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北海道　音威子府村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D4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60">
        <f>データ!$R$6</f>
        <v>668</v>
      </c>
      <c r="AM8" s="60"/>
      <c r="AN8" s="60"/>
      <c r="AO8" s="60"/>
      <c r="AP8" s="60"/>
      <c r="AQ8" s="60"/>
      <c r="AR8" s="60"/>
      <c r="AS8" s="60"/>
      <c r="AT8" s="36">
        <f>データ!$S$6</f>
        <v>275.63</v>
      </c>
      <c r="AU8" s="36"/>
      <c r="AV8" s="36"/>
      <c r="AW8" s="36"/>
      <c r="AX8" s="36"/>
      <c r="AY8" s="36"/>
      <c r="AZ8" s="36"/>
      <c r="BA8" s="36"/>
      <c r="BB8" s="36">
        <f>データ!$T$6</f>
        <v>2.42</v>
      </c>
      <c r="BC8" s="36"/>
      <c r="BD8" s="36"/>
      <c r="BE8" s="36"/>
      <c r="BF8" s="36"/>
      <c r="BG8" s="36"/>
      <c r="BH8" s="36"/>
      <c r="BI8" s="3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36" t="str">
        <f>データ!$N$6</f>
        <v>-</v>
      </c>
      <c r="C10" s="36"/>
      <c r="D10" s="36"/>
      <c r="E10" s="36"/>
      <c r="F10" s="36"/>
      <c r="G10" s="36"/>
      <c r="H10" s="36"/>
      <c r="I10" s="36" t="str">
        <f>データ!$O$6</f>
        <v>該当数値なし</v>
      </c>
      <c r="J10" s="36"/>
      <c r="K10" s="36"/>
      <c r="L10" s="36"/>
      <c r="M10" s="36"/>
      <c r="N10" s="36"/>
      <c r="O10" s="36"/>
      <c r="P10" s="36">
        <f>データ!$P$6</f>
        <v>91.71</v>
      </c>
      <c r="Q10" s="36"/>
      <c r="R10" s="36"/>
      <c r="S10" s="36"/>
      <c r="T10" s="36"/>
      <c r="U10" s="36"/>
      <c r="V10" s="36"/>
      <c r="W10" s="60">
        <f>データ!$Q$6</f>
        <v>4030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2"/>
      <c r="AI10" s="2"/>
      <c r="AJ10" s="2"/>
      <c r="AK10" s="2"/>
      <c r="AL10" s="60">
        <f>データ!$U$6</f>
        <v>575</v>
      </c>
      <c r="AM10" s="60"/>
      <c r="AN10" s="60"/>
      <c r="AO10" s="60"/>
      <c r="AP10" s="60"/>
      <c r="AQ10" s="60"/>
      <c r="AR10" s="60"/>
      <c r="AS10" s="60"/>
      <c r="AT10" s="36">
        <f>データ!$V$6</f>
        <v>2.29</v>
      </c>
      <c r="AU10" s="36"/>
      <c r="AV10" s="36"/>
      <c r="AW10" s="36"/>
      <c r="AX10" s="36"/>
      <c r="AY10" s="36"/>
      <c r="AZ10" s="36"/>
      <c r="BA10" s="36"/>
      <c r="BB10" s="36">
        <f>データ!$W$6</f>
        <v>251.09</v>
      </c>
      <c r="BC10" s="36"/>
      <c r="BD10" s="36"/>
      <c r="BE10" s="36"/>
      <c r="BF10" s="36"/>
      <c r="BG10" s="36"/>
      <c r="BH10" s="36"/>
      <c r="BI10" s="36"/>
      <c r="BJ10" s="2"/>
      <c r="BK10" s="2"/>
      <c r="BL10" s="51" t="s">
        <v>21</v>
      </c>
      <c r="BM10" s="52"/>
      <c r="BN10" s="53" t="s">
        <v>22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7" t="s">
        <v>114</v>
      </c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7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7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7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7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7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7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7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7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7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7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7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7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7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7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7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7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7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7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7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7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7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7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7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7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7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7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7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0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7" t="s">
        <v>115</v>
      </c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7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7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7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7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7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7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7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7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7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7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7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7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9"/>
    </row>
    <row r="60" spans="1:78" ht="13.5" customHeight="1" x14ac:dyDescent="0.15">
      <c r="A60" s="2"/>
      <c r="B60" s="43" t="s">
        <v>27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37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9"/>
    </row>
    <row r="61" spans="1:78" ht="13.5" customHeight="1" x14ac:dyDescent="0.15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37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7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0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7" t="s">
        <v>116</v>
      </c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7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7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7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7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7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7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7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7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7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7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7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7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7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7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0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41</v>
      </c>
      <c r="N85" s="13" t="s">
        <v>41</v>
      </c>
      <c r="O85" s="13" t="str">
        <f>データ!EN6</f>
        <v>【0.52】</v>
      </c>
    </row>
  </sheetData>
  <sheetProtection algorithmName="SHA-512" hashValue="7W4NHc+G/+iC0neTrGPrxtKwpnqSubycAP96MTQVS8Cj+l14VbnZiQ77iYVCQEWpmcLALluysPpm17gFPPw15A==" saltValue="/fgBDqk9mxojHkW3ypwIl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53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2022</v>
      </c>
      <c r="C6" s="20">
        <f t="shared" ref="C6:W6" si="3">C7</f>
        <v>14702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北海道　音威子府村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91.71</v>
      </c>
      <c r="Q6" s="21">
        <f t="shared" si="3"/>
        <v>4030</v>
      </c>
      <c r="R6" s="21">
        <f t="shared" si="3"/>
        <v>668</v>
      </c>
      <c r="S6" s="21">
        <f t="shared" si="3"/>
        <v>275.63</v>
      </c>
      <c r="T6" s="21">
        <f t="shared" si="3"/>
        <v>2.42</v>
      </c>
      <c r="U6" s="21">
        <f t="shared" si="3"/>
        <v>575</v>
      </c>
      <c r="V6" s="21">
        <f t="shared" si="3"/>
        <v>2.29</v>
      </c>
      <c r="W6" s="21">
        <f t="shared" si="3"/>
        <v>251.09</v>
      </c>
      <c r="X6" s="22">
        <f>IF(X7="",NA(),X7)</f>
        <v>74.599999999999994</v>
      </c>
      <c r="Y6" s="22">
        <f t="shared" ref="Y6:AG6" si="4">IF(Y7="",NA(),Y7)</f>
        <v>72.680000000000007</v>
      </c>
      <c r="Z6" s="22">
        <f t="shared" si="4"/>
        <v>69.430000000000007</v>
      </c>
      <c r="AA6" s="22">
        <f t="shared" si="4"/>
        <v>71.23</v>
      </c>
      <c r="AB6" s="22">
        <f t="shared" si="4"/>
        <v>66.48</v>
      </c>
      <c r="AC6" s="22">
        <f t="shared" si="4"/>
        <v>73.25</v>
      </c>
      <c r="AD6" s="22">
        <f t="shared" si="4"/>
        <v>75.06</v>
      </c>
      <c r="AE6" s="22">
        <f t="shared" si="4"/>
        <v>73.22</v>
      </c>
      <c r="AF6" s="22">
        <f t="shared" si="4"/>
        <v>69.05</v>
      </c>
      <c r="AG6" s="22">
        <f t="shared" si="4"/>
        <v>67.02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856.21</v>
      </c>
      <c r="BF6" s="22">
        <f t="shared" ref="BF6:BN6" si="7">IF(BF7="",NA(),BF7)</f>
        <v>805.93</v>
      </c>
      <c r="BG6" s="22">
        <f t="shared" si="7"/>
        <v>710.29</v>
      </c>
      <c r="BH6" s="22">
        <f t="shared" si="7"/>
        <v>639.71</v>
      </c>
      <c r="BI6" s="22">
        <f t="shared" si="7"/>
        <v>685.13</v>
      </c>
      <c r="BJ6" s="22">
        <f t="shared" si="7"/>
        <v>1274.21</v>
      </c>
      <c r="BK6" s="22">
        <f t="shared" si="7"/>
        <v>1183.92</v>
      </c>
      <c r="BL6" s="22">
        <f t="shared" si="7"/>
        <v>1128.72</v>
      </c>
      <c r="BM6" s="22">
        <f t="shared" si="7"/>
        <v>1125.25</v>
      </c>
      <c r="BN6" s="22">
        <f t="shared" si="7"/>
        <v>1157.05</v>
      </c>
      <c r="BO6" s="21" t="str">
        <f>IF(BO7="","",IF(BO7="-","【-】","【"&amp;SUBSTITUTE(TEXT(BO7,"#,##0.00"),"-","△")&amp;"】"))</f>
        <v>【982.48】</v>
      </c>
      <c r="BP6" s="22">
        <f>IF(BP7="",NA(),BP7)</f>
        <v>41.37</v>
      </c>
      <c r="BQ6" s="22">
        <f t="shared" ref="BQ6:BY6" si="8">IF(BQ7="",NA(),BQ7)</f>
        <v>41.86</v>
      </c>
      <c r="BR6" s="22">
        <f t="shared" si="8"/>
        <v>46.4</v>
      </c>
      <c r="BS6" s="22">
        <f t="shared" si="8"/>
        <v>45.72</v>
      </c>
      <c r="BT6" s="22">
        <f t="shared" si="8"/>
        <v>45.82</v>
      </c>
      <c r="BU6" s="22">
        <f t="shared" si="8"/>
        <v>41.25</v>
      </c>
      <c r="BV6" s="22">
        <f t="shared" si="8"/>
        <v>42.5</v>
      </c>
      <c r="BW6" s="22">
        <f t="shared" si="8"/>
        <v>41.84</v>
      </c>
      <c r="BX6" s="22">
        <f t="shared" si="8"/>
        <v>41.44</v>
      </c>
      <c r="BY6" s="22">
        <f t="shared" si="8"/>
        <v>37.65</v>
      </c>
      <c r="BZ6" s="21" t="str">
        <f>IF(BZ7="","",IF(BZ7="-","【-】","【"&amp;SUBSTITUTE(TEXT(BZ7,"#,##0.00"),"-","△")&amp;"】"))</f>
        <v>【50.61】</v>
      </c>
      <c r="CA6" s="22">
        <f>IF(CA7="",NA(),CA7)</f>
        <v>577.76</v>
      </c>
      <c r="CB6" s="22">
        <f t="shared" ref="CB6:CJ6" si="9">IF(CB7="",NA(),CB7)</f>
        <v>583.22</v>
      </c>
      <c r="CC6" s="22">
        <f t="shared" si="9"/>
        <v>543.88</v>
      </c>
      <c r="CD6" s="22">
        <f t="shared" si="9"/>
        <v>557.91</v>
      </c>
      <c r="CE6" s="22">
        <f t="shared" si="9"/>
        <v>666.96</v>
      </c>
      <c r="CF6" s="22">
        <f t="shared" si="9"/>
        <v>383.25</v>
      </c>
      <c r="CG6" s="22">
        <f t="shared" si="9"/>
        <v>377.72</v>
      </c>
      <c r="CH6" s="22">
        <f t="shared" si="9"/>
        <v>390.47</v>
      </c>
      <c r="CI6" s="22">
        <f t="shared" si="9"/>
        <v>403.61</v>
      </c>
      <c r="CJ6" s="22">
        <f t="shared" si="9"/>
        <v>442.82</v>
      </c>
      <c r="CK6" s="21" t="str">
        <f>IF(CK7="","",IF(CK7="-","【-】","【"&amp;SUBSTITUTE(TEXT(CK7,"#,##0.00"),"-","△")&amp;"】"))</f>
        <v>【320.83】</v>
      </c>
      <c r="CL6" s="22">
        <f>IF(CL7="",NA(),CL7)</f>
        <v>26.54</v>
      </c>
      <c r="CM6" s="22">
        <f t="shared" ref="CM6:CU6" si="10">IF(CM7="",NA(),CM7)</f>
        <v>29.02</v>
      </c>
      <c r="CN6" s="22">
        <f t="shared" si="10"/>
        <v>29.42</v>
      </c>
      <c r="CO6" s="22">
        <f t="shared" si="10"/>
        <v>28.54</v>
      </c>
      <c r="CP6" s="22">
        <f t="shared" si="10"/>
        <v>22.56</v>
      </c>
      <c r="CQ6" s="22">
        <f t="shared" si="10"/>
        <v>48.26</v>
      </c>
      <c r="CR6" s="22">
        <f t="shared" si="10"/>
        <v>48.01</v>
      </c>
      <c r="CS6" s="22">
        <f t="shared" si="10"/>
        <v>49.08</v>
      </c>
      <c r="CT6" s="22">
        <f t="shared" si="10"/>
        <v>51.46</v>
      </c>
      <c r="CU6" s="22">
        <f t="shared" si="10"/>
        <v>51.84</v>
      </c>
      <c r="CV6" s="21" t="str">
        <f>IF(CV7="","",IF(CV7="-","【-】","【"&amp;SUBSTITUTE(TEXT(CV7,"#,##0.00"),"-","△")&amp;"】"))</f>
        <v>【56.15】</v>
      </c>
      <c r="CW6" s="22">
        <f>IF(CW7="",NA(),CW7)</f>
        <v>98.81</v>
      </c>
      <c r="CX6" s="22">
        <f t="shared" ref="CX6:DF6" si="11">IF(CX7="",NA(),CX7)</f>
        <v>86.12</v>
      </c>
      <c r="CY6" s="22">
        <f t="shared" si="11"/>
        <v>85.05</v>
      </c>
      <c r="CZ6" s="22">
        <f t="shared" si="11"/>
        <v>86.61</v>
      </c>
      <c r="DA6" s="22">
        <f t="shared" si="11"/>
        <v>87.03</v>
      </c>
      <c r="DB6" s="22">
        <f t="shared" si="11"/>
        <v>72.72</v>
      </c>
      <c r="DC6" s="22">
        <f t="shared" si="11"/>
        <v>72.75</v>
      </c>
      <c r="DD6" s="22">
        <f t="shared" si="11"/>
        <v>71.27</v>
      </c>
      <c r="DE6" s="22">
        <f t="shared" si="11"/>
        <v>68.58</v>
      </c>
      <c r="DF6" s="22">
        <f t="shared" si="11"/>
        <v>67.94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0.62</v>
      </c>
      <c r="EJ6" s="22">
        <f t="shared" si="14"/>
        <v>0.39</v>
      </c>
      <c r="EK6" s="22">
        <f t="shared" si="14"/>
        <v>0.61</v>
      </c>
      <c r="EL6" s="22">
        <f t="shared" si="14"/>
        <v>0.4</v>
      </c>
      <c r="EM6" s="22">
        <f t="shared" si="14"/>
        <v>0.59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14702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91.71</v>
      </c>
      <c r="Q7" s="25">
        <v>4030</v>
      </c>
      <c r="R7" s="25">
        <v>668</v>
      </c>
      <c r="S7" s="25">
        <v>275.63</v>
      </c>
      <c r="T7" s="25">
        <v>2.42</v>
      </c>
      <c r="U7" s="25">
        <v>575</v>
      </c>
      <c r="V7" s="25">
        <v>2.29</v>
      </c>
      <c r="W7" s="25">
        <v>251.09</v>
      </c>
      <c r="X7" s="25">
        <v>74.599999999999994</v>
      </c>
      <c r="Y7" s="25">
        <v>72.680000000000007</v>
      </c>
      <c r="Z7" s="25">
        <v>69.430000000000007</v>
      </c>
      <c r="AA7" s="25">
        <v>71.23</v>
      </c>
      <c r="AB7" s="25">
        <v>66.48</v>
      </c>
      <c r="AC7" s="25">
        <v>73.25</v>
      </c>
      <c r="AD7" s="25">
        <v>75.06</v>
      </c>
      <c r="AE7" s="25">
        <v>73.22</v>
      </c>
      <c r="AF7" s="25">
        <v>69.05</v>
      </c>
      <c r="AG7" s="25">
        <v>67.02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856.21</v>
      </c>
      <c r="BF7" s="25">
        <v>805.93</v>
      </c>
      <c r="BG7" s="25">
        <v>710.29</v>
      </c>
      <c r="BH7" s="25">
        <v>639.71</v>
      </c>
      <c r="BI7" s="25">
        <v>685.13</v>
      </c>
      <c r="BJ7" s="25">
        <v>1274.21</v>
      </c>
      <c r="BK7" s="25">
        <v>1183.92</v>
      </c>
      <c r="BL7" s="25">
        <v>1128.72</v>
      </c>
      <c r="BM7" s="25">
        <v>1125.25</v>
      </c>
      <c r="BN7" s="25">
        <v>1157.05</v>
      </c>
      <c r="BO7" s="25">
        <v>982.48</v>
      </c>
      <c r="BP7" s="25">
        <v>41.37</v>
      </c>
      <c r="BQ7" s="25">
        <v>41.86</v>
      </c>
      <c r="BR7" s="25">
        <v>46.4</v>
      </c>
      <c r="BS7" s="25">
        <v>45.72</v>
      </c>
      <c r="BT7" s="25">
        <v>45.82</v>
      </c>
      <c r="BU7" s="25">
        <v>41.25</v>
      </c>
      <c r="BV7" s="25">
        <v>42.5</v>
      </c>
      <c r="BW7" s="25">
        <v>41.84</v>
      </c>
      <c r="BX7" s="25">
        <v>41.44</v>
      </c>
      <c r="BY7" s="25">
        <v>37.65</v>
      </c>
      <c r="BZ7" s="25">
        <v>50.61</v>
      </c>
      <c r="CA7" s="25">
        <v>577.76</v>
      </c>
      <c r="CB7" s="25">
        <v>583.22</v>
      </c>
      <c r="CC7" s="25">
        <v>543.88</v>
      </c>
      <c r="CD7" s="25">
        <v>557.91</v>
      </c>
      <c r="CE7" s="25">
        <v>666.96</v>
      </c>
      <c r="CF7" s="25">
        <v>383.25</v>
      </c>
      <c r="CG7" s="25">
        <v>377.72</v>
      </c>
      <c r="CH7" s="25">
        <v>390.47</v>
      </c>
      <c r="CI7" s="25">
        <v>403.61</v>
      </c>
      <c r="CJ7" s="25">
        <v>442.82</v>
      </c>
      <c r="CK7" s="25">
        <v>320.83</v>
      </c>
      <c r="CL7" s="25">
        <v>26.54</v>
      </c>
      <c r="CM7" s="25">
        <v>29.02</v>
      </c>
      <c r="CN7" s="25">
        <v>29.42</v>
      </c>
      <c r="CO7" s="25">
        <v>28.54</v>
      </c>
      <c r="CP7" s="25">
        <v>22.56</v>
      </c>
      <c r="CQ7" s="25">
        <v>48.26</v>
      </c>
      <c r="CR7" s="25">
        <v>48.01</v>
      </c>
      <c r="CS7" s="25">
        <v>49.08</v>
      </c>
      <c r="CT7" s="25">
        <v>51.46</v>
      </c>
      <c r="CU7" s="25">
        <v>51.84</v>
      </c>
      <c r="CV7" s="25">
        <v>56.15</v>
      </c>
      <c r="CW7" s="25">
        <v>98.81</v>
      </c>
      <c r="CX7" s="25">
        <v>86.12</v>
      </c>
      <c r="CY7" s="25">
        <v>85.05</v>
      </c>
      <c r="CZ7" s="25">
        <v>86.61</v>
      </c>
      <c r="DA7" s="25">
        <v>87.03</v>
      </c>
      <c r="DB7" s="25">
        <v>72.72</v>
      </c>
      <c r="DC7" s="25">
        <v>72.75</v>
      </c>
      <c r="DD7" s="25">
        <v>71.27</v>
      </c>
      <c r="DE7" s="25">
        <v>68.58</v>
      </c>
      <c r="DF7" s="25">
        <v>67.94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0.62</v>
      </c>
      <c r="EJ7" s="25">
        <v>0.39</v>
      </c>
      <c r="EK7" s="25">
        <v>0.61</v>
      </c>
      <c r="EL7" s="25">
        <v>0.4</v>
      </c>
      <c r="EM7" s="25">
        <v>0.59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4" x14ac:dyDescent="0.15">
      <c r="B13" t="s">
        <v>110</v>
      </c>
      <c r="C13" t="s">
        <v>111</v>
      </c>
      <c r="D13" t="s">
        <v>112</v>
      </c>
      <c r="E13" t="s">
        <v>111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2024-01-25T05:12:36Z</cp:lastPrinted>
  <dcterms:created xsi:type="dcterms:W3CDTF">2023-12-05T01:03:59Z</dcterms:created>
  <dcterms:modified xsi:type="dcterms:W3CDTF">2024-02-25T06:29:51Z</dcterms:modified>
  <cp:category/>
</cp:coreProperties>
</file>