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D:\001.財政管理係\公営企業\R05\照会\【R6.1.26〆】公営企業に係る経営比較分析表（令和４年度決算）の分析等について\報告\"/>
    </mc:Choice>
  </mc:AlternateContent>
  <xr:revisionPtr revIDLastSave="0" documentId="13_ncr:1_{171FE543-B467-4358-A562-8235A8C6ACCA}" xr6:coauthVersionLast="43" xr6:coauthVersionMax="43" xr10:uidLastSave="{00000000-0000-0000-0000-000000000000}"/>
  <workbookProtection workbookAlgorithmName="SHA-512" workbookHashValue="SDNjsx/kklIM8zKFKUPl7QkEO29ZUAUcknAPM+6D+RavX4KOv8Z51D00K4LOnPOSRHT4f80RstR0Syfo/Kg1ug==" workbookSaltValue="ftjk4p5aGe8DeUeuNcKeFQ==" workbookSpinCount="100000" lockStructure="1"/>
  <bookViews>
    <workbookView xWindow="1650" yWindow="990" windowWidth="25275" windowHeight="1489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AD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<sst xmlns="http://schemas.openxmlformats.org/spreadsheetml/2006/main" count="236" uniqueCount="120">
  <si>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</si>
  <si>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</si>
  <si>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</si>
  <si>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</si>
  <si>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</si>
  <si>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</si>
  <si>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</si>
  <si>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</si>
  <si>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</si>
  <si>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</si>
  <si>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</si>
  <si>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</si>
  <si>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</si>
  <si>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</si>
  <si>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</si>
  <si>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</si>
  <si>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</si>
  <si>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</si>
  <si>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</si>
  <si>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</si>
  <si>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</si>
  <si>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</si>
  <si>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</si>
  <si>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</si>
  <si>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</si>
  <si>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</si>
  <si>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</si>
  <si>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</si>
  <si>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</si>
  <si>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</si>
  <si>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</si>
  <si>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</si>
  <si>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</si>
  <si>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</si>
  <si>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</si>
  <si>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</si>
  <si>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</si>
  <si>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</si>
  <si>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</si>
  <si>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</si>
  <si>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</si>
  <si>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</si>
  <si>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</si>
  <si>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</si>
  <si>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</si>
  <si>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</si>
  <si>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</si>
  <si>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</si>
  <si>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</si>
  <si>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</si>
  <si>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</si>
  <si>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</si>
  <si>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</si>
  <si>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</si>
  <si>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</si>
  <si>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</si>
  <si>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</si>
  <si>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</si>
  <si>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</si>
  <si>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</si>
  <si>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</si>
  <si>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</si>
  <si>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</si>
  <si>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</si>
  <si>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</si>
  <si>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</si>
  <si>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</si>
  <si>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</si>
  <si>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</si>
  <si>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</si>
  <si>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</si>
  <si>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</si>
  <si>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</si>
  <si>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</si>
  <si>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</si>
  <si>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</si>
  <si>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</si>
  <si>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</si>
  <si>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</si>
  <si>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</si>
  <si>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</si>
  <si>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</si>
  <si>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</si>
  <si>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</si>
  <si>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</si>
  <si>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</si>
  <si>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</si>
  <si>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</si>
  <si>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</si>
  <si>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</si>
  <si>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</si>
  <si>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</si>
  <si>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</si>
  <si>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</si>
  <si>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</si>
  <si>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</si>
  <si>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</si>
  <si>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</si>
  <si>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音威子府村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</si>
  <si>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</si>
  <si>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</si>
  <si>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</si>
  <si>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</si>
  <si>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</si>
  <si>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</si>
  <si>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</si>
  <si>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</si>
  <si>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</si>
  <si>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</si>
  <si>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</si>
  <si>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</si>
  <si>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</si>
  <si>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</si>
  <si>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</si>
  <si>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</si>
  <si>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</si>
  <si>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</si>
  <si>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100％を上回ったものの、昨年度と比較して4ポイント下がる結果となった。人口減少による収入減が主な要因と考えられ、料金改定も含め、今後も効率的な維持管理により改善を進めていく。
　経費回収率は昨年から3ポイント下がり2年連続で下がる結果となった。適切な料金設定、経費節減により回収率向上に努める。
　施設利用率については昨年度と比較し1ポイント上昇したものの、概ね50％を推移し続けている。人口減少等により今後も下がり続けることが予想されるが、現状維持以上を目標に適正な運用を行っていく。
　水洗化率については過去5年を見てもほぼ横ばいを維持しており、類似団体と比較しても高い水準にある。水質保全料金収入向上の観点からも水洗化率100％に向けた取組みが必要である。</t>
    <rPh sb="1" eb="4">
      <t>シュウエキテキ</t>
    </rPh>
    <rPh sb="4" eb="6">
      <t>シュウシ</t>
    </rPh>
    <rPh sb="6" eb="8">
      <t>ヒリツ</t>
    </rPh>
    <rPh sb="15" eb="17">
      <t>ウワマワ</t>
    </rPh>
    <rPh sb="23" eb="26">
      <t>サクネンド</t>
    </rPh>
    <rPh sb="27" eb="29">
      <t>ヒカク</t>
    </rPh>
    <rPh sb="36" eb="37">
      <t>サ</t>
    </rPh>
    <rPh sb="39" eb="41">
      <t>ケッカ</t>
    </rPh>
    <rPh sb="46" eb="48">
      <t>ジンコウ</t>
    </rPh>
    <rPh sb="48" eb="50">
      <t>ゲンショウ</t>
    </rPh>
    <rPh sb="53" eb="55">
      <t>シュウニュウ</t>
    </rPh>
    <rPh sb="55" eb="56">
      <t>ゲン</t>
    </rPh>
    <rPh sb="57" eb="58">
      <t>オモ</t>
    </rPh>
    <rPh sb="59" eb="61">
      <t>ヨウイン</t>
    </rPh>
    <rPh sb="62" eb="63">
      <t>カンガ</t>
    </rPh>
    <rPh sb="67" eb="69">
      <t>リョウキン</t>
    </rPh>
    <rPh sb="69" eb="71">
      <t>カイテイ</t>
    </rPh>
    <rPh sb="72" eb="73">
      <t>フク</t>
    </rPh>
    <rPh sb="75" eb="77">
      <t>コンゴ</t>
    </rPh>
    <rPh sb="78" eb="81">
      <t>コウリツテキ</t>
    </rPh>
    <rPh sb="82" eb="84">
      <t>イジ</t>
    </rPh>
    <rPh sb="84" eb="86">
      <t>カンリ</t>
    </rPh>
    <rPh sb="89" eb="91">
      <t>カイゼン</t>
    </rPh>
    <rPh sb="92" eb="93">
      <t>スス</t>
    </rPh>
    <rPh sb="100" eb="102">
      <t>ケイヒ</t>
    </rPh>
    <rPh sb="102" eb="104">
      <t>カイシュウ</t>
    </rPh>
    <rPh sb="104" eb="105">
      <t>リツ</t>
    </rPh>
    <rPh sb="106" eb="108">
      <t>サクネン</t>
    </rPh>
    <rPh sb="115" eb="116">
      <t>サ</t>
    </rPh>
    <rPh sb="119" eb="120">
      <t>ネン</t>
    </rPh>
    <rPh sb="120" eb="122">
      <t>レンゾク</t>
    </rPh>
    <rPh sb="123" eb="124">
      <t>サ</t>
    </rPh>
    <rPh sb="126" eb="128">
      <t>ケッカ</t>
    </rPh>
    <rPh sb="133" eb="135">
      <t>テキセツ</t>
    </rPh>
    <rPh sb="136" eb="138">
      <t>リョウキン</t>
    </rPh>
    <rPh sb="138" eb="140">
      <t>セッテイ</t>
    </rPh>
    <rPh sb="141" eb="143">
      <t>ケイヒ</t>
    </rPh>
    <rPh sb="143" eb="145">
      <t>セツゲン</t>
    </rPh>
    <rPh sb="148" eb="150">
      <t>カイシュウ</t>
    </rPh>
    <rPh sb="150" eb="151">
      <t>リツ</t>
    </rPh>
    <rPh sb="151" eb="153">
      <t>コウジョウ</t>
    </rPh>
    <rPh sb="154" eb="155">
      <t>ツト</t>
    </rPh>
    <rPh sb="160" eb="162">
      <t>シセツ</t>
    </rPh>
    <rPh sb="162" eb="164">
      <t>リヨウ</t>
    </rPh>
    <rPh sb="164" eb="165">
      <t>リツ</t>
    </rPh>
    <rPh sb="170" eb="173">
      <t>サクネンド</t>
    </rPh>
    <rPh sb="174" eb="176">
      <t>ヒカク</t>
    </rPh>
    <rPh sb="182" eb="184">
      <t>ジョウショウ</t>
    </rPh>
    <rPh sb="190" eb="191">
      <t>オオム</t>
    </rPh>
    <rPh sb="196" eb="198">
      <t>スイイ</t>
    </rPh>
    <rPh sb="199" eb="200">
      <t>ツヅ</t>
    </rPh>
    <rPh sb="205" eb="207">
      <t>ジンコウ</t>
    </rPh>
    <rPh sb="207" eb="209">
      <t>ゲンショウ</t>
    </rPh>
    <rPh sb="209" eb="210">
      <t>トウ</t>
    </rPh>
    <rPh sb="213" eb="215">
      <t>コンゴ</t>
    </rPh>
    <rPh sb="216" eb="217">
      <t>サ</t>
    </rPh>
    <rPh sb="219" eb="220">
      <t>ツヅ</t>
    </rPh>
    <rPh sb="225" eb="227">
      <t>ヨソウ</t>
    </rPh>
    <rPh sb="232" eb="234">
      <t>ゲンジョウ</t>
    </rPh>
    <rPh sb="234" eb="236">
      <t>イジ</t>
    </rPh>
    <rPh sb="236" eb="238">
      <t>イジョウ</t>
    </rPh>
    <rPh sb="239" eb="241">
      <t>モクヒョウ</t>
    </rPh>
    <rPh sb="242" eb="244">
      <t>テキセイ</t>
    </rPh>
    <rPh sb="245" eb="247">
      <t>ウンヨウ</t>
    </rPh>
    <rPh sb="248" eb="249">
      <t>オコナ</t>
    </rPh>
    <rPh sb="256" eb="259">
      <t>スイセンカ</t>
    </rPh>
    <rPh sb="259" eb="260">
      <t>リツ</t>
    </rPh>
    <rPh sb="265" eb="267">
      <t>カコ</t>
    </rPh>
    <rPh sb="268" eb="269">
      <t>ネン</t>
    </rPh>
    <rPh sb="270" eb="271">
      <t>ミ</t>
    </rPh>
    <rPh sb="275" eb="276">
      <t>ヨコ</t>
    </rPh>
    <rPh sb="279" eb="281">
      <t>イジ</t>
    </rPh>
    <rPh sb="286" eb="288">
      <t>ルイジ</t>
    </rPh>
    <rPh sb="288" eb="290">
      <t>ダンタイ</t>
    </rPh>
    <rPh sb="291" eb="293">
      <t>ヒカク</t>
    </rPh>
    <rPh sb="296" eb="297">
      <t>タカ</t>
    </rPh>
    <rPh sb="298" eb="300">
      <t>スイジュン</t>
    </rPh>
    <rPh sb="304" eb="306">
      <t>スイシツ</t>
    </rPh>
    <rPh sb="306" eb="308">
      <t>ホゼン</t>
    </rPh>
    <rPh sb="308" eb="310">
      <t>リョウキン</t>
    </rPh>
    <rPh sb="310" eb="312">
      <t>シュウニュウ</t>
    </rPh>
    <rPh sb="312" eb="314">
      <t>コウジョウ</t>
    </rPh>
    <rPh sb="315" eb="317">
      <t>カンテン</t>
    </rPh>
    <rPh sb="320" eb="323">
      <t>スイセンカ</t>
    </rPh>
    <rPh sb="323" eb="324">
      <t>リツ</t>
    </rPh>
    <rPh sb="329" eb="330">
      <t>ム</t>
    </rPh>
    <rPh sb="332" eb="334">
      <t>トリク</t>
    </rPh>
    <rPh sb="336" eb="338">
      <t>ヒツヨウ</t>
    </rPh>
    <phoneticPr fontId="4"/>
  </si>
  <si>
    <t>　施設・管路について令和元年度に実施した最適整備構想の結果により、若干の経年劣化はあるものの、大きな腐食や破損は見られなかった。最適整備構想の結果・分析から今後の更新について検討し、健全な維持管理に努める必要がある。</t>
    <rPh sb="1" eb="3">
      <t>シセツ</t>
    </rPh>
    <rPh sb="4" eb="6">
      <t>カンロ</t>
    </rPh>
    <rPh sb="10" eb="12">
      <t>レイワ</t>
    </rPh>
    <rPh sb="12" eb="14">
      <t>ガンネン</t>
    </rPh>
    <rPh sb="14" eb="15">
      <t>ド</t>
    </rPh>
    <rPh sb="16" eb="18">
      <t>ジッシ</t>
    </rPh>
    <rPh sb="20" eb="22">
      <t>サイテキ</t>
    </rPh>
    <rPh sb="22" eb="24">
      <t>セイビ</t>
    </rPh>
    <rPh sb="24" eb="26">
      <t>コウソウ</t>
    </rPh>
    <rPh sb="27" eb="29">
      <t>ケッカ</t>
    </rPh>
    <rPh sb="33" eb="35">
      <t>ジャッカン</t>
    </rPh>
    <rPh sb="36" eb="38">
      <t>ケイネン</t>
    </rPh>
    <rPh sb="38" eb="40">
      <t>レッカ</t>
    </rPh>
    <rPh sb="47" eb="48">
      <t>オオ</t>
    </rPh>
    <rPh sb="50" eb="52">
      <t>フショク</t>
    </rPh>
    <rPh sb="53" eb="55">
      <t>ハソン</t>
    </rPh>
    <rPh sb="56" eb="57">
      <t>ミ</t>
    </rPh>
    <rPh sb="64" eb="66">
      <t>サイテキ</t>
    </rPh>
    <rPh sb="66" eb="68">
      <t>セイビ</t>
    </rPh>
    <rPh sb="68" eb="70">
      <t>コウソウ</t>
    </rPh>
    <rPh sb="71" eb="73">
      <t>ケッカ</t>
    </rPh>
    <rPh sb="74" eb="76">
      <t>ブンセキ</t>
    </rPh>
    <rPh sb="78" eb="80">
      <t>コンゴ</t>
    </rPh>
    <rPh sb="81" eb="83">
      <t>コウシン</t>
    </rPh>
    <rPh sb="87" eb="89">
      <t>ケントウ</t>
    </rPh>
    <rPh sb="91" eb="93">
      <t>ケンゼン</t>
    </rPh>
    <rPh sb="94" eb="96">
      <t>イジ</t>
    </rPh>
    <rPh sb="96" eb="98">
      <t>カンリ</t>
    </rPh>
    <rPh sb="99" eb="100">
      <t>ツト</t>
    </rPh>
    <rPh sb="102" eb="104">
      <t>ヒツヨウ</t>
    </rPh>
    <phoneticPr fontId="4"/>
  </si>
  <si>
    <t>　人口減少に伴う料金収入額の減少が大きな課題となる。運営委員と協議し料金改定を含めた運営方法を検討していく必要がある。
　公営企業会計法適用化により健全な運営計画に努める。</t>
    <rPh sb="1" eb="3">
      <t>ジンコウ</t>
    </rPh>
    <rPh sb="3" eb="5">
      <t>ゲンショウ</t>
    </rPh>
    <rPh sb="6" eb="7">
      <t>トモナ</t>
    </rPh>
    <rPh sb="8" eb="10">
      <t>リョウキン</t>
    </rPh>
    <rPh sb="10" eb="12">
      <t>シュウニュウ</t>
    </rPh>
    <rPh sb="12" eb="13">
      <t>ガク</t>
    </rPh>
    <rPh sb="14" eb="16">
      <t>ゲンショウ</t>
    </rPh>
    <rPh sb="17" eb="18">
      <t>オオ</t>
    </rPh>
    <rPh sb="20" eb="22">
      <t>カダイ</t>
    </rPh>
    <rPh sb="26" eb="28">
      <t>ウンエイ</t>
    </rPh>
    <rPh sb="28" eb="30">
      <t>イイン</t>
    </rPh>
    <rPh sb="31" eb="33">
      <t>キョウギ</t>
    </rPh>
    <rPh sb="34" eb="36">
      <t>リョウキン</t>
    </rPh>
    <rPh sb="36" eb="38">
      <t>カイテイ</t>
    </rPh>
    <rPh sb="39" eb="40">
      <t>フク</t>
    </rPh>
    <rPh sb="42" eb="44">
      <t>ウンエイ</t>
    </rPh>
    <rPh sb="44" eb="46">
      <t>ホウホウ</t>
    </rPh>
    <rPh sb="47" eb="49">
      <t>ケントウ</t>
    </rPh>
    <rPh sb="53" eb="55">
      <t>ヒツヨウ</t>
    </rPh>
    <rPh sb="61" eb="63">
      <t>コウエイ</t>
    </rPh>
    <rPh sb="63" eb="65">
      <t>キギョウ</t>
    </rPh>
    <rPh sb="65" eb="67">
      <t>カイケイ</t>
    </rPh>
    <rPh sb="67" eb="68">
      <t>ホウ</t>
    </rPh>
    <rPh sb="68" eb="71">
      <t>テキヨウカ</t>
    </rPh>
    <rPh sb="74" eb="76">
      <t>ケンゼン</t>
    </rPh>
    <rPh sb="77" eb="79">
      <t>ウンエイ</t>
    </rPh>
    <rPh sb="79" eb="81">
      <t>ケイカク</t>
    </rPh>
    <rPh sb="82" eb="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</si>
</sst>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6A-4F83-BA0C-5C8D1188BD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06A-4F83-BA0C-5C8D1188BD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58.95</c:v>
                </c:pt>
                <c:pt idx="1">
                  <c:v>55</c:v>
                </c:pt>
                <c:pt idx="2">
                  <c:v>53.16</c:v>
                </c:pt>
                <c:pt idx="3">
                  <c:v>52.37</c:v>
                </c:pt>
                <c:pt idx="4">
                  <c:v>53.68</c:v>
                </c:pt>
              </c:numCache>
            </c:numRef>
          </c:val>
          <c:extLst>
            <c:ext xmlns:c16="http://schemas.microsoft.com/office/drawing/2014/chart" uri="{C3380CC4-5D6E-409C-BE32-E72D297353CC}">
              <c16:uniqueId val="{00000000-906D-45B0-977A-037088C1BF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906D-45B0-977A-037088C1BF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95.84</c:v>
                </c:pt>
                <c:pt idx="1">
                  <c:v>95.41</c:v>
                </c:pt>
                <c:pt idx="2">
                  <c:v>95.41</c:v>
                </c:pt>
                <c:pt idx="3">
                  <c:v>95.68</c:v>
                </c:pt>
                <c:pt idx="4">
                  <c:v>95.57</c:v>
                </c:pt>
              </c:numCache>
            </c:numRef>
          </c:val>
          <c:extLst>
            <c:ext xmlns:c16="http://schemas.microsoft.com/office/drawing/2014/chart" uri="{C3380CC4-5D6E-409C-BE32-E72D297353CC}">
              <c16:uniqueId val="{00000000-82D7-47E0-AECB-6D6E921AD0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2D7-47E0-AECB-6D6E921AD0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107.3</c:v>
                </c:pt>
                <c:pt idx="1">
                  <c:v>103.35</c:v>
                </c:pt>
                <c:pt idx="2">
                  <c:v>109.95</c:v>
                </c:pt>
                <c:pt idx="3">
                  <c:v>106.21</c:v>
                </c:pt>
                <c:pt idx="4">
                  <c:v>102.21</c:v>
                </c:pt>
              </c:numCache>
            </c:numRef>
          </c:val>
          <c:extLst>
            <c:ext xmlns:c16="http://schemas.microsoft.com/office/drawing/2014/chart" uri="{C3380CC4-5D6E-409C-BE32-E72D297353CC}">
              <c16:uniqueId val="{00000000-B500-4DE2-9189-E043A340DB5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00-4DE2-9189-E043A340DB5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17-4254-BAED-379D1B498D2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17-4254-BAED-379D1B498D2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F5-4327-A449-4349506F9D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F5-4327-A449-4349506F9D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58-4313-84B9-4F4F37EB4C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58-4313-84B9-4F4F37EB4C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F7-4EA5-AD0D-4676FA4EF1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F7-4EA5-AD0D-4676FA4EF1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C7-4C18-8F25-E942543F11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5C7-4C18-8F25-E942543F11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63.74</c:v>
                </c:pt>
                <c:pt idx="1">
                  <c:v>48.78</c:v>
                </c:pt>
                <c:pt idx="2">
                  <c:v>71.31</c:v>
                </c:pt>
                <c:pt idx="3">
                  <c:v>67.69</c:v>
                </c:pt>
                <c:pt idx="4">
                  <c:v>64.28</c:v>
                </c:pt>
              </c:numCache>
            </c:numRef>
          </c:val>
          <c:extLst>
            <c:ext xmlns:c16="http://schemas.microsoft.com/office/drawing/2014/chart" uri="{C3380CC4-5D6E-409C-BE32-E72D297353CC}">
              <c16:uniqueId val="{00000000-DC02-41B5-8537-AA50237964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DC02-41B5-8537-AA50237964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332.53</c:v>
                </c:pt>
                <c:pt idx="1">
                  <c:v>436.89</c:v>
                </c:pt>
                <c:pt idx="2">
                  <c:v>310.86</c:v>
                </c:pt>
                <c:pt idx="3">
                  <c:v>333.89</c:v>
                </c:pt>
                <c:pt idx="4">
                  <c:v>412.72</c:v>
                </c:pt>
              </c:numCache>
            </c:numRef>
          </c:val>
          <c:extLst>
            <c:ext xmlns:c16="http://schemas.microsoft.com/office/drawing/2014/chart" uri="{C3380CC4-5D6E-409C-BE32-E72D297353CC}">
              <c16:uniqueId val="{00000000-A577-4621-BE26-8AF5F70EC5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A577-4621-BE26-8AF5F70EC5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音威子府村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668</v>
      </c>
      <c r="AM8" s="37"/>
      <c r="AN8" s="37"/>
      <c r="AO8" s="37"/>
      <c r="AP8" s="37"/>
      <c r="AQ8" s="37"/>
      <c r="AR8" s="37"/>
      <c r="AS8" s="37"/>
      <c r="AT8" s="38">
        <f>データ!T6</f>
        <v>275.63</v>
      </c>
      <c r="AU8" s="38"/>
      <c r="AV8" s="38"/>
      <c r="AW8" s="38"/>
      <c r="AX8" s="38"/>
      <c r="AY8" s="38"/>
      <c r="AZ8" s="38"/>
      <c r="BA8" s="38"/>
      <c r="BB8" s="38">
        <f>データ!U6</f>
        <v>2.42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86.44</v>
      </c>
      <c r="Q10" s="38"/>
      <c r="R10" s="38"/>
      <c r="S10" s="38"/>
      <c r="T10" s="38"/>
      <c r="U10" s="38"/>
      <c r="V10" s="38"/>
      <c r="W10" s="38">
        <f>データ!Q6</f>
        <v>58.11</v>
      </c>
      <c r="X10" s="38"/>
      <c r="Y10" s="38"/>
      <c r="Z10" s="38"/>
      <c r="AA10" s="38"/>
      <c r="AB10" s="38"/>
      <c r="AC10" s="38"/>
      <c r="AD10" s="37">
        <f>データ!R6</f>
        <v>3630</v>
      </c>
      <c r="AE10" s="37"/>
      <c r="AF10" s="37"/>
      <c r="AG10" s="37"/>
      <c r="AH10" s="37"/>
      <c r="AI10" s="37"/>
      <c r="AJ10" s="37"/>
      <c r="AK10" s="2"/>
      <c r="AL10" s="37">
        <f>データ!V6</f>
        <v>542</v>
      </c>
      <c r="AM10" s="37"/>
      <c r="AN10" s="37"/>
      <c r="AO10" s="37"/>
      <c r="AP10" s="37"/>
      <c r="AQ10" s="37"/>
      <c r="AR10" s="37"/>
      <c r="AS10" s="37"/>
      <c r="AT10" s="38">
        <f>データ!W6</f>
        <v>0.61</v>
      </c>
      <c r="AU10" s="38"/>
      <c r="AV10" s="38"/>
      <c r="AW10" s="38"/>
      <c r="AX10" s="38"/>
      <c r="AY10" s="38"/>
      <c r="AZ10" s="38"/>
      <c r="BA10" s="38"/>
      <c r="BB10" s="38">
        <f>データ!X6</f>
        <v>888.52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MlWGNk9dIbmfer1gGZt+0EqcckwR4I0kIY7prQJe024oPPuwnpUDS4wHGS7/tHrBFLoBvUmQl8WraEnpgJu4iA==" saltValue="if0g3Nglby6CYgkhzqUyy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14702</v>
      </c>
      <c r="D6" s="19">
        <f t="shared" si="3"/>
        <v>47</v>
      </c>
      <c r="E6" s="19">
        <f t="shared" si="3"/>
        <v>17</v>
      </c>
      <c r="F6" s="19">
        <f t="shared" si="3"/>
        <v>5</v>
      </c>
      <c r="G6" s="19">
        <f t="shared" si="3"/>
        <v>0</v>
      </c>
      <c r="H6" s="19" t="str">
        <f t="shared" si="3"/>
        <v>北海道　音威子府村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86.44</v>
      </c>
      <c r="Q6" s="20">
        <f t="shared" si="3"/>
        <v>58.11</v>
      </c>
      <c r="R6" s="20">
        <f t="shared" si="3"/>
        <v>3630</v>
      </c>
      <c r="S6" s="20">
        <f t="shared" si="3"/>
        <v>668</v>
      </c>
      <c r="T6" s="20">
        <f t="shared" si="3"/>
        <v>275.63</v>
      </c>
      <c r="U6" s="20">
        <f t="shared" si="3"/>
        <v>2.42</v>
      </c>
      <c r="V6" s="20">
        <f t="shared" si="3"/>
        <v>542</v>
      </c>
      <c r="W6" s="20">
        <f t="shared" si="3"/>
        <v>0.61</v>
      </c>
      <c r="X6" s="20">
        <f t="shared" si="3"/>
        <v>888.52</v>
      </c>
      <c r="Y6" s="21">
        <f>IF(Y7="",NA(),Y7)</f>
        <v>107.3</v>
      </c>
      <c r="Z6" s="21">
        <f t="shared" ref="Z6:AH6" si="4">IF(Z7="",NA(),Z7)</f>
        <v>103.35</v>
      </c>
      <c r="AA6" s="21">
        <f t="shared" si="4"/>
        <v>109.95</v>
      </c>
      <c r="AB6" s="21">
        <f t="shared" si="4"/>
        <v>106.21</v>
      </c>
      <c r="AC6" s="21">
        <f t="shared" si="4"/>
        <v>102.21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63.74</v>
      </c>
      <c r="BR6" s="21">
        <f t="shared" ref="BR6:BZ6" si="8">IF(BR7="",NA(),BR7)</f>
        <v>48.78</v>
      </c>
      <c r="BS6" s="21">
        <f t="shared" si="8"/>
        <v>71.31</v>
      </c>
      <c r="BT6" s="21">
        <f t="shared" si="8"/>
        <v>67.69</v>
      </c>
      <c r="BU6" s="21">
        <f t="shared" si="8"/>
        <v>64.28</v>
      </c>
      <c r="BV6" s="21">
        <f t="shared" si="8"/>
        <v>57.77</v>
      </c>
      <c r="BW6" s="21">
        <f t="shared" si="8"/>
        <v>57.31</v>
      </c>
      <c r="BX6" s="21">
        <f t="shared" si="8"/>
        <v>57.08</v>
      </c>
      <c r="BY6" s="21">
        <f t="shared" si="8"/>
        <v>56.26</v>
      </c>
      <c r="BZ6" s="21">
        <f t="shared" si="8"/>
        <v>52.94</v>
      </c>
      <c r="CA6" s="20" t="str">
        <f>IF(CA7="","",IF(CA7="-","【-】","【"&amp;SUBSTITUTE(TEXT(CA7,"#,##0.00"),"-","△")&amp;"】"))</f>
        <v>【57.02】</v>
      </c>
      <c r="CB6" s="21">
        <f>IF(CB7="",NA(),CB7)</f>
        <v>332.53</v>
      </c>
      <c r="CC6" s="21">
        <f t="shared" ref="CC6:CK6" si="9">IF(CC7="",NA(),CC7)</f>
        <v>436.89</v>
      </c>
      <c r="CD6" s="21">
        <f t="shared" si="9"/>
        <v>310.86</v>
      </c>
      <c r="CE6" s="21">
        <f t="shared" si="9"/>
        <v>333.89</v>
      </c>
      <c r="CF6" s="21">
        <f t="shared" si="9"/>
        <v>412.72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58.95</v>
      </c>
      <c r="CN6" s="21">
        <f t="shared" ref="CN6:CV6" si="10">IF(CN7="",NA(),CN7)</f>
        <v>55</v>
      </c>
      <c r="CO6" s="21">
        <f t="shared" si="10"/>
        <v>53.16</v>
      </c>
      <c r="CP6" s="21">
        <f t="shared" si="10"/>
        <v>52.37</v>
      </c>
      <c r="CQ6" s="21">
        <f t="shared" si="10"/>
        <v>53.68</v>
      </c>
      <c r="CR6" s="21">
        <f t="shared" si="10"/>
        <v>50.68</v>
      </c>
      <c r="CS6" s="21">
        <f t="shared" si="10"/>
        <v>50.14</v>
      </c>
      <c r="CT6" s="21">
        <f t="shared" si="10"/>
        <v>54.83</v>
      </c>
      <c r="CU6" s="21">
        <f t="shared" si="10"/>
        <v>66.53</v>
      </c>
      <c r="CV6" s="21">
        <f t="shared" si="10"/>
        <v>52.35</v>
      </c>
      <c r="CW6" s="20" t="str">
        <f>IF(CW7="","",IF(CW7="-","【-】","【"&amp;SUBSTITUTE(TEXT(CW7,"#,##0.00"),"-","△")&amp;"】"))</f>
        <v>【52.55】</v>
      </c>
      <c r="CX6" s="21">
        <f>IF(CX7="",NA(),CX7)</f>
        <v>95.84</v>
      </c>
      <c r="CY6" s="21">
        <f t="shared" ref="CY6:DG6" si="11">IF(CY7="",NA(),CY7)</f>
        <v>95.41</v>
      </c>
      <c r="CZ6" s="21">
        <f t="shared" si="11"/>
        <v>95.41</v>
      </c>
      <c r="DA6" s="21">
        <f t="shared" si="11"/>
        <v>95.68</v>
      </c>
      <c r="DB6" s="21">
        <f t="shared" si="11"/>
        <v>95.57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14702</v>
      </c>
      <c r="D7" s="23">
        <v>47</v>
      </c>
      <c r="E7" s="23">
        <v>17</v>
      </c>
      <c r="F7" s="23">
        <v>5</v>
      </c>
      <c r="G7" s="23">
        <v>0</v>
      </c>
      <c r="H7" s="23" t="s">
        <v>98</v>
      </c>
      <c r="I7" s="23" t="s">
        <v>99</v>
      </c>
      <c r="J7" s="23" t="s">
        <v>100</v>
      </c>
      <c r="K7" s="23" t="s">
        <v>101</v>
      </c>
      <c r="L7" s="23" t="s">
        <v>102</v>
      </c>
      <c r="M7" s="23" t="s">
        <v>103</v>
      </c>
      <c r="N7" s="24" t="s">
        <v>104</v>
      </c>
      <c r="O7" s="24" t="s">
        <v>105</v>
      </c>
      <c r="P7" s="24">
        <v>86.44</v>
      </c>
      <c r="Q7" s="24">
        <v>58.11</v>
      </c>
      <c r="R7" s="24">
        <v>3630</v>
      </c>
      <c r="S7" s="24">
        <v>668</v>
      </c>
      <c r="T7" s="24">
        <v>275.63</v>
      </c>
      <c r="U7" s="24">
        <v>2.42</v>
      </c>
      <c r="V7" s="24">
        <v>542</v>
      </c>
      <c r="W7" s="24">
        <v>0.61</v>
      </c>
      <c r="X7" s="24">
        <v>888.52</v>
      </c>
      <c r="Y7" s="24">
        <v>107.3</v>
      </c>
      <c r="Z7" s="24">
        <v>103.35</v>
      </c>
      <c r="AA7" s="24">
        <v>109.95</v>
      </c>
      <c r="AB7" s="24">
        <v>106.21</v>
      </c>
      <c r="AC7" s="24">
        <v>102.21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63.74</v>
      </c>
      <c r="BR7" s="24">
        <v>48.78</v>
      </c>
      <c r="BS7" s="24">
        <v>71.31</v>
      </c>
      <c r="BT7" s="24">
        <v>67.69</v>
      </c>
      <c r="BU7" s="24">
        <v>64.28</v>
      </c>
      <c r="BV7" s="24">
        <v>57.77</v>
      </c>
      <c r="BW7" s="24">
        <v>57.31</v>
      </c>
      <c r="BX7" s="24">
        <v>57.08</v>
      </c>
      <c r="BY7" s="24">
        <v>56.26</v>
      </c>
      <c r="BZ7" s="24">
        <v>52.94</v>
      </c>
      <c r="CA7" s="24">
        <v>57.02</v>
      </c>
      <c r="CB7" s="24">
        <v>332.53</v>
      </c>
      <c r="CC7" s="24">
        <v>436.89</v>
      </c>
      <c r="CD7" s="24">
        <v>310.86</v>
      </c>
      <c r="CE7" s="24">
        <v>333.89</v>
      </c>
      <c r="CF7" s="24">
        <v>412.72</v>
      </c>
      <c r="CG7" s="24">
        <v>274.35000000000002</v>
      </c>
      <c r="CH7" s="24">
        <v>273.52</v>
      </c>
      <c r="CI7" s="24">
        <v>274.99</v>
      </c>
      <c r="CJ7" s="24">
        <v>282.08999999999997</v>
      </c>
      <c r="CK7" s="24">
        <v>303.27999999999997</v>
      </c>
      <c r="CL7" s="24">
        <v>273.68</v>
      </c>
      <c r="CM7" s="24">
        <v>58.95</v>
      </c>
      <c r="CN7" s="24">
        <v>55</v>
      </c>
      <c r="CO7" s="24">
        <v>53.16</v>
      </c>
      <c r="CP7" s="24">
        <v>52.37</v>
      </c>
      <c r="CQ7" s="24">
        <v>53.68</v>
      </c>
      <c r="CR7" s="24">
        <v>50.68</v>
      </c>
      <c r="CS7" s="24">
        <v>50.14</v>
      </c>
      <c r="CT7" s="24">
        <v>54.83</v>
      </c>
      <c r="CU7" s="24">
        <v>66.53</v>
      </c>
      <c r="CV7" s="24">
        <v>52.35</v>
      </c>
      <c r="CW7" s="24">
        <v>52.55</v>
      </c>
      <c r="CX7" s="24">
        <v>95.84</v>
      </c>
      <c r="CY7" s="24">
        <v>95.41</v>
      </c>
      <c r="CZ7" s="24">
        <v>95.41</v>
      </c>
      <c r="DA7" s="24">
        <v>95.68</v>
      </c>
      <c r="DB7" s="24">
        <v>95.57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2024-01-25T05:38:40Z</cp:lastPrinted>
  <dcterms:created xsi:type="dcterms:W3CDTF">2023-12-12T02:51:41Z</dcterms:created>
  <dcterms:modified xsi:type="dcterms:W3CDTF">2024-01-26T00:24:26Z</dcterms:modified>
  <cp:category/>
</cp:coreProperties>
</file>