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BB8" i="4"/>
  <c r="AT8" i="4"/>
  <c r="AL8" i="4"/>
  <c r="I8" i="4"/>
  <c r="C10" i="5" l="1"/>
  <c r="D10" i="5"/>
  <c r="E10" i="5"/>
  <c r="B10" i="5"/>
</calcChain>
</file>

<file path=xl/sharedStrings.xml><?xml version="1.0" encoding="utf-8"?>
<sst xmlns="http://schemas.openxmlformats.org/spreadsheetml/2006/main" count="236" uniqueCount="122">
  <si>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</si>
  <si>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</si>
  <si>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</si>
  <si>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</si>
  <si>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</si>
  <si>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</si>
  <si>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</si>
  <si>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</si>
  <si>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</si>
  <si>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</si>
  <si>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</si>
  <si>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</si>
  <si>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</si>
  <si>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</si>
  <si>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</si>
  <si>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</si>
  <si>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</si>
  <si>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</si>
  <si>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</si>
  <si>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</si>
  <si>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</si>
  <si>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</si>
  <si>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</si>
  <si>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</si>
  <si>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</si>
  <si>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</si>
  <si>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</si>
  <si>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</si>
  <si>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</si>
  <si>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</si>
  <si>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</si>
  <si>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</si>
  <si>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</si>
  <si>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</si>
  <si>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</si>
  <si>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</si>
  <si>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</si>
  <si>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</si>
  <si>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</si>
  <si>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</si>
  <si>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</si>
  <si>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</si>
  <si>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</si>
  <si>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</si>
  <si>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</si>
  <si>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</si>
  <si>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</si>
  <si>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</si>
  <si>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</si>
  <si>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</si>
  <si>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</si>
  <si>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</si>
  <si>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</si>
  <si>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</si>
  <si>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</si>
  <si>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</si>
  <si>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</si>
  <si>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</si>
  <si>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</si>
  <si>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</si>
  <si>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</si>
  <si>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</si>
  <si>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</si>
  <si>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</si>
  <si>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</si>
  <si>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</si>
  <si>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</si>
  <si>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</si>
  <si>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</si>
  <si>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</si>
  <si>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</si>
  <si>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</si>
  <si>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</si>
  <si>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</si>
  <si>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</si>
  <si>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</si>
  <si>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</si>
  <si>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</si>
  <si>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</si>
  <si>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</si>
  <si>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</si>
  <si>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</si>
  <si>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</si>
  <si>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</si>
  <si>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</si>
  <si>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</si>
  <si>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</si>
  <si>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</si>
  <si>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</si>
  <si>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</si>
  <si>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</si>
  <si>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</si>
  <si>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</si>
  <si>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</si>
  <si>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</si>
  <si>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</si>
  <si>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</si>
  <si>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</si>
  <si>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</si>
  <si>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</si>
  <si>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</si>
  <si>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</si>
  <si>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</si>
  <si>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</si>
  <si>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</si>
  <si>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</si>
  <si>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</si>
  <si>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音威子府村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</si>
  <si>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</si>
  <si>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</si>
  <si>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</si>
  <si>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</si>
  <si>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</si>
  <si>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</si>
  <si>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</si>
  <si>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</si>
  <si>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</si>
  <si>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</si>
  <si>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</si>
  <si>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収益的収支比率は、</t>
    </r>
    <r>
      <rPr>
        <sz val="11"/>
        <rFont val="ＭＳ ゴシック"/>
        <family val="3"/>
        <charset val="128"/>
      </rPr>
      <t>昨年度から約3％減少し類似団体の平均値を下回った。要因は使用料の減が主な要因である。料金回収率について、類似団体と比較して高い水準にあり、また昨年度より高くなっているが、さらなる改善努力が必要である。施設利用率については、計画配水人口からみて現在の給水人口が大きく減少しており、今後浄水施設の更新時期をむかえるにあたり施設規模や各種機器の処理能力等の見直しを図る必要があるといえる。有収率については高い水準を維持してきている。今後も漏水状況の把握と早急な対応に努</t>
    </r>
    <r>
      <rPr>
        <sz val="11"/>
        <color theme="1"/>
        <rFont val="ＭＳ ゴシック"/>
        <family val="3"/>
        <charset val="128"/>
      </rPr>
      <t>め、さらなる有収率向上を図る必要がある。</t>
    </r>
    <rPh sb="0" eb="3">
      <t>シュウエキテキ</t>
    </rPh>
    <rPh sb="3" eb="5">
      <t>シュウシ</t>
    </rPh>
    <rPh sb="5" eb="7">
      <t>ヒリツ</t>
    </rPh>
    <rPh sb="9" eb="12">
      <t>サクネンド</t>
    </rPh>
    <rPh sb="14" eb="15">
      <t>ヤク</t>
    </rPh>
    <rPh sb="17" eb="19">
      <t>ゲンショウ</t>
    </rPh>
    <rPh sb="20" eb="22">
      <t>ルイジ</t>
    </rPh>
    <rPh sb="22" eb="24">
      <t>ダンタイ</t>
    </rPh>
    <rPh sb="25" eb="28">
      <t>ヘイキンチ</t>
    </rPh>
    <rPh sb="29" eb="31">
      <t>シタマワ</t>
    </rPh>
    <rPh sb="34" eb="36">
      <t>ヨウイン</t>
    </rPh>
    <rPh sb="37" eb="40">
      <t>シヨウリョウ</t>
    </rPh>
    <rPh sb="41" eb="42">
      <t>ゲン</t>
    </rPh>
    <rPh sb="43" eb="44">
      <t>オモ</t>
    </rPh>
    <rPh sb="45" eb="47">
      <t>ヨウイン</t>
    </rPh>
    <rPh sb="51" eb="53">
      <t>リョウキン</t>
    </rPh>
    <rPh sb="53" eb="55">
      <t>カイシュウ</t>
    </rPh>
    <rPh sb="55" eb="56">
      <t>リツ</t>
    </rPh>
    <rPh sb="61" eb="63">
      <t>ルイジ</t>
    </rPh>
    <rPh sb="63" eb="65">
      <t>ダンタイ</t>
    </rPh>
    <rPh sb="66" eb="68">
      <t>ヒカク</t>
    </rPh>
    <rPh sb="70" eb="71">
      <t>タカ</t>
    </rPh>
    <rPh sb="72" eb="74">
      <t>スイジュン</t>
    </rPh>
    <rPh sb="80" eb="83">
      <t>サクネンド</t>
    </rPh>
    <rPh sb="85" eb="86">
      <t>タカ</t>
    </rPh>
    <rPh sb="98" eb="100">
      <t>カイゼン</t>
    </rPh>
    <rPh sb="100" eb="102">
      <t>ドリョク</t>
    </rPh>
    <rPh sb="103" eb="105">
      <t>ヒツヨウ</t>
    </rPh>
    <rPh sb="109" eb="111">
      <t>シセツ</t>
    </rPh>
    <rPh sb="111" eb="113">
      <t>リヨウ</t>
    </rPh>
    <rPh sb="113" eb="114">
      <t>リツ</t>
    </rPh>
    <rPh sb="120" eb="122">
      <t>ケイカク</t>
    </rPh>
    <rPh sb="122" eb="124">
      <t>ハイスイ</t>
    </rPh>
    <rPh sb="124" eb="126">
      <t>ジンコウ</t>
    </rPh>
    <rPh sb="130" eb="132">
      <t>ゲンザイ</t>
    </rPh>
    <rPh sb="133" eb="135">
      <t>キュウスイ</t>
    </rPh>
    <rPh sb="135" eb="137">
      <t>ジンコウ</t>
    </rPh>
    <rPh sb="138" eb="139">
      <t>オオ</t>
    </rPh>
    <rPh sb="141" eb="143">
      <t>ゲンショウ</t>
    </rPh>
    <rPh sb="148" eb="150">
      <t>コンゴ</t>
    </rPh>
    <rPh sb="150" eb="152">
      <t>ジョウスイ</t>
    </rPh>
    <rPh sb="152" eb="154">
      <t>シセツ</t>
    </rPh>
    <rPh sb="155" eb="157">
      <t>コウシン</t>
    </rPh>
    <rPh sb="157" eb="159">
      <t>ジキ</t>
    </rPh>
    <rPh sb="168" eb="170">
      <t>シセツ</t>
    </rPh>
    <rPh sb="170" eb="172">
      <t>キボ</t>
    </rPh>
    <rPh sb="173" eb="175">
      <t>カクシュ</t>
    </rPh>
    <rPh sb="175" eb="177">
      <t>キキ</t>
    </rPh>
    <rPh sb="178" eb="180">
      <t>ショリ</t>
    </rPh>
    <rPh sb="180" eb="182">
      <t>ノウリョク</t>
    </rPh>
    <rPh sb="182" eb="183">
      <t>トウ</t>
    </rPh>
    <rPh sb="184" eb="186">
      <t>ミナオ</t>
    </rPh>
    <rPh sb="188" eb="189">
      <t>ハカ</t>
    </rPh>
    <rPh sb="190" eb="192">
      <t>ヒツヨウ</t>
    </rPh>
    <rPh sb="200" eb="202">
      <t>ユウシュウ</t>
    </rPh>
    <rPh sb="202" eb="203">
      <t>リツ</t>
    </rPh>
    <rPh sb="208" eb="209">
      <t>タカ</t>
    </rPh>
    <rPh sb="210" eb="212">
      <t>スイジュン</t>
    </rPh>
    <rPh sb="213" eb="215">
      <t>イジ</t>
    </rPh>
    <rPh sb="222" eb="224">
      <t>コンゴ</t>
    </rPh>
    <rPh sb="225" eb="227">
      <t>ロウスイ</t>
    </rPh>
    <rPh sb="227" eb="229">
      <t>ジョウキョウ</t>
    </rPh>
    <rPh sb="230" eb="232">
      <t>ハアク</t>
    </rPh>
    <rPh sb="233" eb="235">
      <t>ソウキュウ</t>
    </rPh>
    <rPh sb="236" eb="238">
      <t>タイオウ</t>
    </rPh>
    <rPh sb="239" eb="240">
      <t>ツト</t>
    </rPh>
    <rPh sb="246" eb="248">
      <t>ユウシュウ</t>
    </rPh>
    <rPh sb="248" eb="249">
      <t>リツ</t>
    </rPh>
    <rPh sb="249" eb="251">
      <t>コウジョウ</t>
    </rPh>
    <rPh sb="252" eb="253">
      <t>ハカ</t>
    </rPh>
    <rPh sb="254" eb="256">
      <t>ヒツヨウ</t>
    </rPh>
    <phoneticPr fontId="7"/>
  </si>
  <si>
    <t>現在使用している浄水施設が15年以上経過し、高度処理施設機器等の更新が必要となってくる。長寿命化計画を策定するなど、計画的・効率的な更新を行なう必要がある。また、給水人口の減少に伴う使用料収入の減少も大きな課題であるが次期の料金改定にむけて、より健全な事業運営にするため早急に検討を進める必要がある。</t>
    <rPh sb="0" eb="2">
      <t>ゲンザイ</t>
    </rPh>
    <rPh sb="2" eb="4">
      <t>シヨウ</t>
    </rPh>
    <rPh sb="8" eb="10">
      <t>ジョウスイ</t>
    </rPh>
    <rPh sb="10" eb="12">
      <t>シセツ</t>
    </rPh>
    <rPh sb="15" eb="16">
      <t>ネン</t>
    </rPh>
    <rPh sb="16" eb="18">
      <t>イジョウ</t>
    </rPh>
    <rPh sb="18" eb="20">
      <t>ケイカ</t>
    </rPh>
    <rPh sb="22" eb="24">
      <t>コウド</t>
    </rPh>
    <rPh sb="24" eb="26">
      <t>ショリ</t>
    </rPh>
    <rPh sb="26" eb="28">
      <t>シセツ</t>
    </rPh>
    <rPh sb="28" eb="30">
      <t>キキ</t>
    </rPh>
    <rPh sb="30" eb="31">
      <t>トウ</t>
    </rPh>
    <rPh sb="32" eb="34">
      <t>コウシン</t>
    </rPh>
    <rPh sb="35" eb="37">
      <t>ヒツヨウ</t>
    </rPh>
    <rPh sb="44" eb="45">
      <t>チョウ</t>
    </rPh>
    <rPh sb="45" eb="48">
      <t>ジュミョウカ</t>
    </rPh>
    <rPh sb="48" eb="50">
      <t>ケイカク</t>
    </rPh>
    <rPh sb="51" eb="53">
      <t>サクテイ</t>
    </rPh>
    <rPh sb="58" eb="61">
      <t>ケイカクテキ</t>
    </rPh>
    <rPh sb="62" eb="65">
      <t>コウリツテキ</t>
    </rPh>
    <rPh sb="66" eb="68">
      <t>コウシン</t>
    </rPh>
    <rPh sb="69" eb="70">
      <t>オコ</t>
    </rPh>
    <rPh sb="72" eb="74">
      <t>ヒツヨウ</t>
    </rPh>
    <rPh sb="81" eb="83">
      <t>キュウスイ</t>
    </rPh>
    <rPh sb="83" eb="85">
      <t>ジンコウ</t>
    </rPh>
    <rPh sb="86" eb="88">
      <t>ゲンショウ</t>
    </rPh>
    <rPh sb="89" eb="90">
      <t>トモナ</t>
    </rPh>
    <rPh sb="114" eb="116">
      <t>カイテイ</t>
    </rPh>
    <rPh sb="123" eb="125">
      <t>ケンゼン</t>
    </rPh>
    <rPh sb="126" eb="128">
      <t>ジギョウ</t>
    </rPh>
    <rPh sb="128" eb="130">
      <t>ウンエイ</t>
    </rPh>
    <rPh sb="135" eb="137">
      <t>ソウキュウ</t>
    </rPh>
    <rPh sb="138" eb="140">
      <t>ケントウ</t>
    </rPh>
    <rPh sb="141" eb="142">
      <t>スス</t>
    </rPh>
    <rPh sb="144" eb="146">
      <t>ヒツヨウ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</si>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</sst>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220224"/>
        <c:axId val="892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89220224"/>
        <c:axId val="89222144"/>
      </c:lineChart>
      <c:dateAx>
        <c:axId val="89220224"/>
        <c:scaling>
          <c:orientation val="minMax"/>
        </c:scaling>
        <c:delete val="1"/>
        <c:axPos val="b"/>
        <c:numFmt formatCode="ge" sourceLinked="1"/>
        <c:majorTickMark val="none"/>
        <c:minorTickMark val="none"/>
        <c:tickLblPos val="none"/>
        <c:crossAx val="89222144"/>
        <c:crosses val="autoZero"/>
        <c:auto val="1"/>
        <c:lblOffset val="100"/>
        <c:baseTimeUnit val="years"/>
      </c:dateAx>
      <c:valAx>
        <c:axId val="892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40.92</c:v>
                </c:pt>
                <c:pt idx="1">
                  <c:v>53.83</c:v>
                </c:pt>
                <c:pt idx="2">
                  <c:v>38.67</c:v>
                </c:pt>
                <c:pt idx="3">
                  <c:v>33.299999999999997</c:v>
                </c:pt>
                <c:pt idx="4">
                  <c:v>29.52</c:v>
                </c:pt>
              </c:numCache>
            </c:numRef>
          </c:val>
        </c:ser>
        <c:dLbls>
          <c:showLegendKey val="0"/>
          <c:showVal val="0"/>
          <c:showCatName val="0"/>
          <c:showSerName val="0"/>
          <c:showPercent val="0"/>
          <c:showBubbleSize val="0"/>
        </c:dLbls>
        <c:gapWidth val="150"/>
        <c:axId val="94819840"/>
        <c:axId val="948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94819840"/>
        <c:axId val="94821760"/>
      </c:lineChart>
      <c:dateAx>
        <c:axId val="94819840"/>
        <c:scaling>
          <c:orientation val="minMax"/>
        </c:scaling>
        <c:delete val="1"/>
        <c:axPos val="b"/>
        <c:numFmt formatCode="ge" sourceLinked="1"/>
        <c:majorTickMark val="none"/>
        <c:minorTickMark val="none"/>
        <c:tickLblPos val="none"/>
        <c:crossAx val="94821760"/>
        <c:crosses val="autoZero"/>
        <c:auto val="1"/>
        <c:lblOffset val="100"/>
        <c:baseTimeUnit val="years"/>
      </c:dateAx>
      <c:valAx>
        <c:axId val="948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84.84</c:v>
                </c:pt>
                <c:pt idx="1">
                  <c:v>72.53</c:v>
                </c:pt>
                <c:pt idx="2">
                  <c:v>88.65</c:v>
                </c:pt>
                <c:pt idx="3">
                  <c:v>92.02</c:v>
                </c:pt>
                <c:pt idx="4">
                  <c:v>99.15</c:v>
                </c:pt>
              </c:numCache>
            </c:numRef>
          </c:val>
        </c:ser>
        <c:dLbls>
          <c:showLegendKey val="0"/>
          <c:showVal val="0"/>
          <c:showCatName val="0"/>
          <c:showSerName val="0"/>
          <c:showPercent val="0"/>
          <c:showBubbleSize val="0"/>
        </c:dLbls>
        <c:gapWidth val="150"/>
        <c:axId val="94856320"/>
        <c:axId val="948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94856320"/>
        <c:axId val="94858240"/>
      </c:lineChart>
      <c:dateAx>
        <c:axId val="94856320"/>
        <c:scaling>
          <c:orientation val="minMax"/>
        </c:scaling>
        <c:delete val="1"/>
        <c:axPos val="b"/>
        <c:numFmt formatCode="ge" sourceLinked="1"/>
        <c:majorTickMark val="none"/>
        <c:minorTickMark val="none"/>
        <c:tickLblPos val="none"/>
        <c:crossAx val="94858240"/>
        <c:crosses val="autoZero"/>
        <c:auto val="1"/>
        <c:lblOffset val="100"/>
        <c:baseTimeUnit val="years"/>
      </c:dateAx>
      <c:valAx>
        <c:axId val="948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73.91</c:v>
                </c:pt>
                <c:pt idx="1">
                  <c:v>82.74</c:v>
                </c:pt>
                <c:pt idx="2">
                  <c:v>82.83</c:v>
                </c:pt>
                <c:pt idx="3">
                  <c:v>73.540000000000006</c:v>
                </c:pt>
                <c:pt idx="4">
                  <c:v>70.11</c:v>
                </c:pt>
              </c:numCache>
            </c:numRef>
          </c:val>
        </c:ser>
        <c:dLbls>
          <c:showLegendKey val="0"/>
          <c:showVal val="0"/>
          <c:showCatName val="0"/>
          <c:showSerName val="0"/>
          <c:showPercent val="0"/>
          <c:showBubbleSize val="0"/>
        </c:dLbls>
        <c:gapWidth val="150"/>
        <c:axId val="89666304"/>
        <c:axId val="896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89666304"/>
        <c:axId val="89668224"/>
      </c:lineChart>
      <c:dateAx>
        <c:axId val="89666304"/>
        <c:scaling>
          <c:orientation val="minMax"/>
        </c:scaling>
        <c:delete val="1"/>
        <c:axPos val="b"/>
        <c:numFmt formatCode="ge" sourceLinked="1"/>
        <c:majorTickMark val="none"/>
        <c:minorTickMark val="none"/>
        <c:tickLblPos val="none"/>
        <c:crossAx val="89668224"/>
        <c:crosses val="autoZero"/>
        <c:auto val="1"/>
        <c:lblOffset val="100"/>
        <c:baseTimeUnit val="years"/>
      </c:dateAx>
      <c:valAx>
        <c:axId val="896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02784"/>
        <c:axId val="897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02784"/>
        <c:axId val="89704704"/>
      </c:lineChart>
      <c:dateAx>
        <c:axId val="89702784"/>
        <c:scaling>
          <c:orientation val="minMax"/>
        </c:scaling>
        <c:delete val="1"/>
        <c:axPos val="b"/>
        <c:numFmt formatCode="ge" sourceLinked="1"/>
        <c:majorTickMark val="none"/>
        <c:minorTickMark val="none"/>
        <c:tickLblPos val="none"/>
        <c:crossAx val="89704704"/>
        <c:crosses val="autoZero"/>
        <c:auto val="1"/>
        <c:lblOffset val="100"/>
        <c:baseTimeUnit val="years"/>
      </c:dateAx>
      <c:valAx>
        <c:axId val="897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66944"/>
        <c:axId val="900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66944"/>
        <c:axId val="90068864"/>
      </c:lineChart>
      <c:dateAx>
        <c:axId val="90066944"/>
        <c:scaling>
          <c:orientation val="minMax"/>
        </c:scaling>
        <c:delete val="1"/>
        <c:axPos val="b"/>
        <c:numFmt formatCode="ge" sourceLinked="1"/>
        <c:majorTickMark val="none"/>
        <c:minorTickMark val="none"/>
        <c:tickLblPos val="none"/>
        <c:crossAx val="90068864"/>
        <c:crosses val="autoZero"/>
        <c:auto val="1"/>
        <c:lblOffset val="100"/>
        <c:baseTimeUnit val="years"/>
      </c:dateAx>
      <c:valAx>
        <c:axId val="900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05728"/>
        <c:axId val="901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05728"/>
        <c:axId val="90112000"/>
      </c:lineChart>
      <c:dateAx>
        <c:axId val="90105728"/>
        <c:scaling>
          <c:orientation val="minMax"/>
        </c:scaling>
        <c:delete val="1"/>
        <c:axPos val="b"/>
        <c:numFmt formatCode="ge" sourceLinked="1"/>
        <c:majorTickMark val="none"/>
        <c:minorTickMark val="none"/>
        <c:tickLblPos val="none"/>
        <c:crossAx val="90112000"/>
        <c:crosses val="autoZero"/>
        <c:auto val="1"/>
        <c:lblOffset val="100"/>
        <c:baseTimeUnit val="years"/>
      </c:dateAx>
      <c:valAx>
        <c:axId val="901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62688"/>
        <c:axId val="901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62688"/>
        <c:axId val="90164608"/>
      </c:lineChart>
      <c:dateAx>
        <c:axId val="90162688"/>
        <c:scaling>
          <c:orientation val="minMax"/>
        </c:scaling>
        <c:delete val="1"/>
        <c:axPos val="b"/>
        <c:numFmt formatCode="ge" sourceLinked="1"/>
        <c:majorTickMark val="none"/>
        <c:minorTickMark val="none"/>
        <c:tickLblPos val="none"/>
        <c:crossAx val="90164608"/>
        <c:crosses val="autoZero"/>
        <c:auto val="1"/>
        <c:lblOffset val="100"/>
        <c:baseTimeUnit val="years"/>
      </c:dateAx>
      <c:valAx>
        <c:axId val="901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1002.51</c:v>
                </c:pt>
                <c:pt idx="1">
                  <c:v>863.68</c:v>
                </c:pt>
                <c:pt idx="2">
                  <c:v>939.77</c:v>
                </c:pt>
                <c:pt idx="3">
                  <c:v>961.14</c:v>
                </c:pt>
                <c:pt idx="4">
                  <c:v>929.78</c:v>
                </c:pt>
              </c:numCache>
            </c:numRef>
          </c:val>
        </c:ser>
        <c:dLbls>
          <c:showLegendKey val="0"/>
          <c:showVal val="0"/>
          <c:showCatName val="0"/>
          <c:showSerName val="0"/>
          <c:showPercent val="0"/>
          <c:showBubbleSize val="0"/>
        </c:dLbls>
        <c:gapWidth val="150"/>
        <c:axId val="90172416"/>
        <c:axId val="901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90172416"/>
        <c:axId val="90195072"/>
      </c:lineChart>
      <c:dateAx>
        <c:axId val="90172416"/>
        <c:scaling>
          <c:orientation val="minMax"/>
        </c:scaling>
        <c:delete val="1"/>
        <c:axPos val="b"/>
        <c:numFmt formatCode="ge" sourceLinked="1"/>
        <c:majorTickMark val="none"/>
        <c:minorTickMark val="none"/>
        <c:tickLblPos val="none"/>
        <c:crossAx val="90195072"/>
        <c:crosses val="autoZero"/>
        <c:auto val="1"/>
        <c:lblOffset val="100"/>
        <c:baseTimeUnit val="years"/>
      </c:dateAx>
      <c:valAx>
        <c:axId val="90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56.49</c:v>
                </c:pt>
                <c:pt idx="1">
                  <c:v>53.86</c:v>
                </c:pt>
                <c:pt idx="2">
                  <c:v>48.46</c:v>
                </c:pt>
                <c:pt idx="3">
                  <c:v>45.14</c:v>
                </c:pt>
                <c:pt idx="4">
                  <c:v>49.65</c:v>
                </c:pt>
              </c:numCache>
            </c:numRef>
          </c:val>
        </c:ser>
        <c:dLbls>
          <c:showLegendKey val="0"/>
          <c:showVal val="0"/>
          <c:showCatName val="0"/>
          <c:showSerName val="0"/>
          <c:showPercent val="0"/>
          <c:showBubbleSize val="0"/>
        </c:dLbls>
        <c:gapWidth val="150"/>
        <c:axId val="90229376"/>
        <c:axId val="902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90229376"/>
        <c:axId val="90231552"/>
      </c:lineChart>
      <c:dateAx>
        <c:axId val="90229376"/>
        <c:scaling>
          <c:orientation val="minMax"/>
        </c:scaling>
        <c:delete val="1"/>
        <c:axPos val="b"/>
        <c:numFmt formatCode="ge" sourceLinked="1"/>
        <c:majorTickMark val="none"/>
        <c:minorTickMark val="none"/>
        <c:tickLblPos val="none"/>
        <c:crossAx val="90231552"/>
        <c:crosses val="autoZero"/>
        <c:auto val="1"/>
        <c:lblOffset val="100"/>
        <c:baseTimeUnit val="years"/>
      </c:dateAx>
      <c:valAx>
        <c:axId val="902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397.54</c:v>
                </c:pt>
                <c:pt idx="1">
                  <c:v>409.21</c:v>
                </c:pt>
                <c:pt idx="2">
                  <c:v>450.67</c:v>
                </c:pt>
                <c:pt idx="3">
                  <c:v>497.36</c:v>
                </c:pt>
                <c:pt idx="4">
                  <c:v>460.21</c:v>
                </c:pt>
              </c:numCache>
            </c:numRef>
          </c:val>
        </c:ser>
        <c:dLbls>
          <c:showLegendKey val="0"/>
          <c:showVal val="0"/>
          <c:showCatName val="0"/>
          <c:showSerName val="0"/>
          <c:showPercent val="0"/>
          <c:showBubbleSize val="0"/>
        </c:dLbls>
        <c:gapWidth val="150"/>
        <c:axId val="94775168"/>
        <c:axId val="947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94775168"/>
        <c:axId val="94777344"/>
      </c:lineChart>
      <c:dateAx>
        <c:axId val="94775168"/>
        <c:scaling>
          <c:orientation val="minMax"/>
        </c:scaling>
        <c:delete val="1"/>
        <c:axPos val="b"/>
        <c:numFmt formatCode="ge" sourceLinked="1"/>
        <c:majorTickMark val="none"/>
        <c:minorTickMark val="none"/>
        <c:tickLblPos val="none"/>
        <c:crossAx val="94777344"/>
        <c:crosses val="autoZero"/>
        <c:auto val="1"/>
        <c:lblOffset val="100"/>
        <c:baseTimeUnit val="years"/>
      </c:dateAx>
      <c:valAx>
        <c:axId val="947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北海道　音威子府村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121</v>
      </c>
      <c r="AE8" s="50"/>
      <c r="AF8" s="50"/>
      <c r="AG8" s="50"/>
      <c r="AH8" s="50"/>
      <c r="AI8" s="50"/>
      <c r="AJ8" s="50"/>
      <c r="AK8" s="2"/>
      <c r="AL8" s="51">
        <f>データ!$R$6</f>
        <v>790</v>
      </c>
      <c r="AM8" s="51"/>
      <c r="AN8" s="51"/>
      <c r="AO8" s="51"/>
      <c r="AP8" s="51"/>
      <c r="AQ8" s="51"/>
      <c r="AR8" s="51"/>
      <c r="AS8" s="51"/>
      <c r="AT8" s="46">
        <f>データ!$S$6</f>
        <v>275.63</v>
      </c>
      <c r="AU8" s="46"/>
      <c r="AV8" s="46"/>
      <c r="AW8" s="46"/>
      <c r="AX8" s="46"/>
      <c r="AY8" s="46"/>
      <c r="AZ8" s="46"/>
      <c r="BA8" s="46"/>
      <c r="BB8" s="46">
        <f>データ!$T$6</f>
        <v>2.87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92.21</v>
      </c>
      <c r="Q10" s="46"/>
      <c r="R10" s="46"/>
      <c r="S10" s="46"/>
      <c r="T10" s="46"/>
      <c r="U10" s="46"/>
      <c r="V10" s="46"/>
      <c r="W10" s="51">
        <f>データ!$Q$6</f>
        <v>3680</v>
      </c>
      <c r="X10" s="51"/>
      <c r="Y10" s="51"/>
      <c r="Z10" s="51"/>
      <c r="AA10" s="51"/>
      <c r="AB10" s="51"/>
      <c r="AC10" s="51"/>
      <c r="AD10" s="2"/>
      <c r="AE10" s="2"/>
      <c r="AF10" s="2"/>
      <c r="AG10" s="2"/>
      <c r="AH10" s="2"/>
      <c r="AI10" s="2"/>
      <c r="AJ10" s="2"/>
      <c r="AK10" s="2"/>
      <c r="AL10" s="51">
        <f>データ!$U$6</f>
        <v>675</v>
      </c>
      <c r="AM10" s="51"/>
      <c r="AN10" s="51"/>
      <c r="AO10" s="51"/>
      <c r="AP10" s="51"/>
      <c r="AQ10" s="51"/>
      <c r="AR10" s="51"/>
      <c r="AS10" s="51"/>
      <c r="AT10" s="46">
        <f>データ!$V$6</f>
        <v>2.29</v>
      </c>
      <c r="AU10" s="46"/>
      <c r="AV10" s="46"/>
      <c r="AW10" s="46"/>
      <c r="AX10" s="46"/>
      <c r="AY10" s="46"/>
      <c r="AZ10" s="46"/>
      <c r="BA10" s="46"/>
      <c r="BB10" s="46">
        <f>データ!$W$6</f>
        <v>294.76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14702</v>
      </c>
      <c r="D6" s="34">
        <f t="shared" si="3"/>
        <v>47</v>
      </c>
      <c r="E6" s="34">
        <f t="shared" si="3"/>
        <v>1</v>
      </c>
      <c r="F6" s="34">
        <f t="shared" si="3"/>
        <v>0</v>
      </c>
      <c r="G6" s="34">
        <f t="shared" si="3"/>
        <v>0</v>
      </c>
      <c r="H6" s="34" t="str">
        <f t="shared" si="3"/>
        <v>北海道　音威子府村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92.21</v>
      </c>
      <c r="Q6" s="35">
        <f t="shared" si="3"/>
        <v>3680</v>
      </c>
      <c r="R6" s="35">
        <f t="shared" si="3"/>
        <v>790</v>
      </c>
      <c r="S6" s="35">
        <f t="shared" si="3"/>
        <v>275.63</v>
      </c>
      <c r="T6" s="35">
        <f t="shared" si="3"/>
        <v>2.87</v>
      </c>
      <c r="U6" s="35">
        <f t="shared" si="3"/>
        <v>675</v>
      </c>
      <c r="V6" s="35">
        <f t="shared" si="3"/>
        <v>2.29</v>
      </c>
      <c r="W6" s="35">
        <f t="shared" si="3"/>
        <v>294.76</v>
      </c>
      <c r="X6" s="36">
        <f>IF(X7="",NA(),X7)</f>
        <v>73.91</v>
      </c>
      <c r="Y6" s="36">
        <f t="shared" ref="Y6:AG6" si="4">IF(Y7="",NA(),Y7)</f>
        <v>82.74</v>
      </c>
      <c r="Z6" s="36">
        <f t="shared" si="4"/>
        <v>82.83</v>
      </c>
      <c r="AA6" s="36">
        <f t="shared" si="4"/>
        <v>73.540000000000006</v>
      </c>
      <c r="AB6" s="36">
        <f t="shared" si="4"/>
        <v>70.11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1002.51</v>
      </c>
      <c r="BF6" s="36">
        <f t="shared" ref="BF6:BN6" si="7">IF(BF7="",NA(),BF7)</f>
        <v>863.68</v>
      </c>
      <c r="BG6" s="36">
        <f t="shared" si="7"/>
        <v>939.77</v>
      </c>
      <c r="BH6" s="36">
        <f t="shared" si="7"/>
        <v>961.14</v>
      </c>
      <c r="BI6" s="36">
        <f t="shared" si="7"/>
        <v>929.78</v>
      </c>
      <c r="BJ6" s="36">
        <f t="shared" si="7"/>
        <v>1496.15</v>
      </c>
      <c r="BK6" s="36">
        <f t="shared" si="7"/>
        <v>1462.56</v>
      </c>
      <c r="BL6" s="36">
        <f t="shared" si="7"/>
        <v>1486.62</v>
      </c>
      <c r="BM6" s="36">
        <f t="shared" si="7"/>
        <v>1510.14</v>
      </c>
      <c r="BN6" s="36">
        <f t="shared" si="7"/>
        <v>1595.62</v>
      </c>
      <c r="BO6" s="35" t="str">
        <f>IF(BO7="","",IF(BO7="-","【-】","【"&amp;SUBSTITUTE(TEXT(BO7,"#,##0.00"),"-","△")&amp;"】"))</f>
        <v>【1,280.76】</v>
      </c>
      <c r="BP6" s="36">
        <f>IF(BP7="",NA(),BP7)</f>
        <v>56.49</v>
      </c>
      <c r="BQ6" s="36">
        <f t="shared" ref="BQ6:BY6" si="8">IF(BQ7="",NA(),BQ7)</f>
        <v>53.86</v>
      </c>
      <c r="BR6" s="36">
        <f t="shared" si="8"/>
        <v>48.46</v>
      </c>
      <c r="BS6" s="36">
        <f t="shared" si="8"/>
        <v>45.14</v>
      </c>
      <c r="BT6" s="36">
        <f t="shared" si="8"/>
        <v>49.65</v>
      </c>
      <c r="BU6" s="36">
        <f t="shared" si="8"/>
        <v>33.01</v>
      </c>
      <c r="BV6" s="36">
        <f t="shared" si="8"/>
        <v>32.39</v>
      </c>
      <c r="BW6" s="36">
        <f t="shared" si="8"/>
        <v>24.39</v>
      </c>
      <c r="BX6" s="36">
        <f t="shared" si="8"/>
        <v>22.67</v>
      </c>
      <c r="BY6" s="36">
        <f t="shared" si="8"/>
        <v>37.92</v>
      </c>
      <c r="BZ6" s="35" t="str">
        <f>IF(BZ7="","",IF(BZ7="-","【-】","【"&amp;SUBSTITUTE(TEXT(BZ7,"#,##0.00"),"-","△")&amp;"】"))</f>
        <v>【53.06】</v>
      </c>
      <c r="CA6" s="36">
        <f>IF(CA7="",NA(),CA7)</f>
        <v>397.54</v>
      </c>
      <c r="CB6" s="36">
        <f t="shared" ref="CB6:CJ6" si="9">IF(CB7="",NA(),CB7)</f>
        <v>409.21</v>
      </c>
      <c r="CC6" s="36">
        <f t="shared" si="9"/>
        <v>450.67</v>
      </c>
      <c r="CD6" s="36">
        <f t="shared" si="9"/>
        <v>497.36</v>
      </c>
      <c r="CE6" s="36">
        <f t="shared" si="9"/>
        <v>460.21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40.92</v>
      </c>
      <c r="CM6" s="36">
        <f t="shared" ref="CM6:CU6" si="10">IF(CM7="",NA(),CM7)</f>
        <v>53.83</v>
      </c>
      <c r="CN6" s="36">
        <f t="shared" si="10"/>
        <v>38.67</v>
      </c>
      <c r="CO6" s="36">
        <f t="shared" si="10"/>
        <v>33.299999999999997</v>
      </c>
      <c r="CP6" s="36">
        <f t="shared" si="10"/>
        <v>29.52</v>
      </c>
      <c r="CQ6" s="36">
        <f t="shared" si="10"/>
        <v>51.11</v>
      </c>
      <c r="CR6" s="36">
        <f t="shared" si="10"/>
        <v>50.49</v>
      </c>
      <c r="CS6" s="36">
        <f t="shared" si="10"/>
        <v>48.36</v>
      </c>
      <c r="CT6" s="36">
        <f t="shared" si="10"/>
        <v>48.7</v>
      </c>
      <c r="CU6" s="36">
        <f t="shared" si="10"/>
        <v>46.9</v>
      </c>
      <c r="CV6" s="35" t="str">
        <f>IF(CV7="","",IF(CV7="-","【-】","【"&amp;SUBSTITUTE(TEXT(CV7,"#,##0.00"),"-","△")&amp;"】"))</f>
        <v>【56.28】</v>
      </c>
      <c r="CW6" s="36">
        <f>IF(CW7="",NA(),CW7)</f>
        <v>84.84</v>
      </c>
      <c r="CX6" s="36">
        <f t="shared" ref="CX6:DF6" si="11">IF(CX7="",NA(),CX7)</f>
        <v>72.53</v>
      </c>
      <c r="CY6" s="36">
        <f t="shared" si="11"/>
        <v>88.65</v>
      </c>
      <c r="CZ6" s="36">
        <f t="shared" si="11"/>
        <v>92.02</v>
      </c>
      <c r="DA6" s="36">
        <f t="shared" si="11"/>
        <v>99.15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14702</v>
      </c>
      <c r="D7" s="38">
        <v>47</v>
      </c>
      <c r="E7" s="38">
        <v>1</v>
      </c>
      <c r="F7" s="38">
        <v>0</v>
      </c>
      <c r="G7" s="38">
        <v>0</v>
      </c>
      <c r="H7" s="38" t="s">
        <v>107</v>
      </c>
      <c r="I7" s="38" t="s">
        <v>108</v>
      </c>
      <c r="J7" s="38" t="s">
        <v>109</v>
      </c>
      <c r="K7" s="38" t="s">
        <v>110</v>
      </c>
      <c r="L7" s="38" t="s">
        <v>111</v>
      </c>
      <c r="M7" s="38"/>
      <c r="N7" s="39" t="s">
        <v>112</v>
      </c>
      <c r="O7" s="39" t="s">
        <v>113</v>
      </c>
      <c r="P7" s="39">
        <v>92.21</v>
      </c>
      <c r="Q7" s="39">
        <v>3680</v>
      </c>
      <c r="R7" s="39">
        <v>790</v>
      </c>
      <c r="S7" s="39">
        <v>275.63</v>
      </c>
      <c r="T7" s="39">
        <v>2.87</v>
      </c>
      <c r="U7" s="39">
        <v>675</v>
      </c>
      <c r="V7" s="39">
        <v>2.29</v>
      </c>
      <c r="W7" s="39">
        <v>294.76</v>
      </c>
      <c r="X7" s="39">
        <v>73.91</v>
      </c>
      <c r="Y7" s="39">
        <v>82.74</v>
      </c>
      <c r="Z7" s="39">
        <v>82.83</v>
      </c>
      <c r="AA7" s="39">
        <v>73.540000000000006</v>
      </c>
      <c r="AB7" s="39">
        <v>70.11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1002.51</v>
      </c>
      <c r="BF7" s="39">
        <v>863.68</v>
      </c>
      <c r="BG7" s="39">
        <v>939.77</v>
      </c>
      <c r="BH7" s="39">
        <v>961.14</v>
      </c>
      <c r="BI7" s="39">
        <v>929.78</v>
      </c>
      <c r="BJ7" s="39">
        <v>1496.15</v>
      </c>
      <c r="BK7" s="39">
        <v>1462.56</v>
      </c>
      <c r="BL7" s="39">
        <v>1486.62</v>
      </c>
      <c r="BM7" s="39">
        <v>1510.14</v>
      </c>
      <c r="BN7" s="39">
        <v>1595.62</v>
      </c>
      <c r="BO7" s="39">
        <v>1280.76</v>
      </c>
      <c r="BP7" s="39">
        <v>56.49</v>
      </c>
      <c r="BQ7" s="39">
        <v>53.86</v>
      </c>
      <c r="BR7" s="39">
        <v>48.46</v>
      </c>
      <c r="BS7" s="39">
        <v>45.14</v>
      </c>
      <c r="BT7" s="39">
        <v>49.65</v>
      </c>
      <c r="BU7" s="39">
        <v>33.01</v>
      </c>
      <c r="BV7" s="39">
        <v>32.39</v>
      </c>
      <c r="BW7" s="39">
        <v>24.39</v>
      </c>
      <c r="BX7" s="39">
        <v>22.67</v>
      </c>
      <c r="BY7" s="39">
        <v>37.92</v>
      </c>
      <c r="BZ7" s="39">
        <v>53.06</v>
      </c>
      <c r="CA7" s="39">
        <v>397.54</v>
      </c>
      <c r="CB7" s="39">
        <v>409.21</v>
      </c>
      <c r="CC7" s="39">
        <v>450.67</v>
      </c>
      <c r="CD7" s="39">
        <v>497.36</v>
      </c>
      <c r="CE7" s="39">
        <v>460.21</v>
      </c>
      <c r="CF7" s="39">
        <v>523.08000000000004</v>
      </c>
      <c r="CG7" s="39">
        <v>530.83000000000004</v>
      </c>
      <c r="CH7" s="39">
        <v>734.18</v>
      </c>
      <c r="CI7" s="39">
        <v>789.62</v>
      </c>
      <c r="CJ7" s="39">
        <v>423.18</v>
      </c>
      <c r="CK7" s="39">
        <v>314.83</v>
      </c>
      <c r="CL7" s="39">
        <v>40.92</v>
      </c>
      <c r="CM7" s="39">
        <v>53.83</v>
      </c>
      <c r="CN7" s="39">
        <v>38.67</v>
      </c>
      <c r="CO7" s="39">
        <v>33.299999999999997</v>
      </c>
      <c r="CP7" s="39">
        <v>29.52</v>
      </c>
      <c r="CQ7" s="39">
        <v>51.11</v>
      </c>
      <c r="CR7" s="39">
        <v>50.49</v>
      </c>
      <c r="CS7" s="39">
        <v>48.36</v>
      </c>
      <c r="CT7" s="39">
        <v>48.7</v>
      </c>
      <c r="CU7" s="39">
        <v>46.9</v>
      </c>
      <c r="CV7" s="39">
        <v>56.28</v>
      </c>
      <c r="CW7" s="39">
        <v>84.84</v>
      </c>
      <c r="CX7" s="39">
        <v>72.53</v>
      </c>
      <c r="CY7" s="39">
        <v>88.65</v>
      </c>
      <c r="CZ7" s="39">
        <v>92.02</v>
      </c>
      <c r="DA7" s="39">
        <v>99.15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2017-12-25T01:39:54Z</dcterms:created>
  <dcterms:modified xsi:type="dcterms:W3CDTF">2018-02-27T00:43:27Z</dcterms:modified>
</cp:coreProperties>
</file>