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D:\masato_ootake_Desktop\公営企業に係る経営比較分析表（H30決算）の分析等について\水道\【経営比較分析表】2018_014702_47_010\"/>
    </mc:Choice>
  </mc:AlternateContent>
  <xr:revisionPtr revIDLastSave="0" documentId="13_ncr:1_{27C889A5-DD9F-4794-8F17-3F2B560ECAD2}" xr6:coauthVersionLast="43" xr6:coauthVersionMax="43" xr10:uidLastSave="{00000000-0000-0000-0000-000000000000}"/>
  <workbookProtection workbookAlgorithmName="SHA-512" workbookHashValue="6KVVy2cTCAJcAJ2yyrV52reMbFqiYYmTNTQNWjZFSpQ40zVCCtNg8N3W5o6Bu5mwg7ZaBcdWiy9sClM5A8CphA==" workbookSaltValue="vTvbKDDauDE3hdiDZdAoeg==" workbookSpinCount="100000" lockStructure="1"/>
  <bookViews>
    <workbookView xWindow="-120" yWindow="-120" windowWidth="29040" windowHeight="164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P10" i="4" s="1"/>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E85" i="4"/>
  <c r="BB10" i="4"/>
  <c r="I10" i="4"/>
  <c r="BB8" i="4"/>
  <c r="AT8" i="4"/>
  <c r="AL8" i="4"/>
  <c r="W8" i="4"/>
  <c r="P8" i="4"/>
  <c r="I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<sst xmlns="http://schemas.openxmlformats.org/spreadsheetml/2006/main" count="225" uniqueCount="112">
  <si>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</si>
  <si>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</si>
  <si>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</si>
  <si>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</si>
  <si>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</si>
  <si>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</si>
  <si>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</si>
  <si>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</si>
  <si>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</si>
  <si>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</si>
  <si>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</si>
  <si>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</si>
  <si>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</si>
  <si>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</si>
  <si>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</si>
  <si>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</si>
  <si>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</si>
  <si>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</si>
  <si>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</si>
  <si>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</si>
  <si>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</si>
  <si>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</si>
  <si>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</si>
  <si>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</si>
  <si>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</si>
  <si>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</si>
  <si>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</si>
  <si>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</si>
  <si>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</si>
  <si>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</si>
  <si>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</si>
  <si>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</si>
  <si>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</si>
  <si>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</si>
  <si>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</si>
  <si>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</si>
  <si>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</si>
  <si>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</si>
  <si>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</si>
  <si>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</si>
  <si>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</si>
  <si>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</si>
  <si>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</si>
  <si>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</si>
  <si>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</si>
  <si>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</si>
  <si>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</si>
  <si>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</si>
  <si>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</si>
  <si>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</si>
  <si>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</si>
  <si>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</si>
  <si>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</si>
  <si>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</si>
  <si>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</si>
  <si>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</si>
  <si>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</si>
  <si>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</si>
  <si>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</si>
  <si>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</si>
  <si>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</si>
  <si>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</si>
  <si>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</si>
  <si>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</si>
  <si>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</si>
  <si>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</si>
  <si>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</si>
  <si>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</si>
  <si>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</si>
  <si>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</si>
  <si>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</si>
  <si>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</si>
  <si>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</si>
  <si>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</si>
  <si>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</si>
  <si>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</si>
  <si>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</si>
  <si>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</si>
  <si>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</si>
  <si>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</si>
  <si>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</si>
  <si>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</si>
  <si>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</si>
  <si>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</si>
  <si>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</si>
  <si>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</si>
  <si>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</si>
  <si>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</si>
  <si>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</si>
  <si>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</si>
  <si>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</si>
  <si>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</si>
  <si>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</si>
  <si>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</si>
  <si>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</si>
  <si>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</si>
  <si>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音威子府村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</si>
  <si>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</si>
  <si>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</si>
  <si>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</si>
  <si>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</si>
  <si>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</si>
  <si>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</si>
  <si>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</si>
  <si>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</si>
  <si>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</si>
  <si>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</si>
  <si>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</si>
  <si>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</si>
  <si>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昨年と比較し同推移となり、類似団体の平均値を１ポイント上回った。要因として、使用料の減はあったものの、委託料等の減により総費用と相対し同推移だったことが要因である。料金回収率について、類似団体と同水準にあるが、昨年度より３ポイント減少しており、改善努力が必要である。施設利用率については、計画排水人口から見て現在の給水人口が大きく減少しており、今後浄水施設の更新時期をむかえるにあたり施設規模や各種機器の処理能力等の見直しを図る必要があるといえる。有収率については高い水準を維持してきている。今後も漏水状況の把握と早急な対応に努め、さらなる有収率工場を図る必要がある。</t>
    <rPh sb="0" eb="3">
      <t>シュウエキテキ</t>
    </rPh>
    <rPh sb="3" eb="5">
      <t>シュウシ</t>
    </rPh>
    <rPh sb="5" eb="7">
      <t>ヒリツ</t>
    </rPh>
    <rPh sb="8" eb="10">
      <t>サクネン</t>
    </rPh>
    <rPh sb="11" eb="13">
      <t>ヒカク</t>
    </rPh>
    <rPh sb="14" eb="15">
      <t>ドウ</t>
    </rPh>
    <rPh sb="15" eb="17">
      <t>スイイ</t>
    </rPh>
    <rPh sb="21" eb="23">
      <t>ルイジ</t>
    </rPh>
    <rPh sb="23" eb="25">
      <t>ダンタイ</t>
    </rPh>
    <rPh sb="26" eb="29">
      <t>ヘイキンチ</t>
    </rPh>
    <rPh sb="35" eb="37">
      <t>ウワマワ</t>
    </rPh>
    <rPh sb="40" eb="42">
      <t>ヨウイン</t>
    </rPh>
    <rPh sb="46" eb="49">
      <t>シヨウリョウ</t>
    </rPh>
    <rPh sb="50" eb="51">
      <t>ゲン</t>
    </rPh>
    <rPh sb="59" eb="62">
      <t>イタクリョウ</t>
    </rPh>
    <rPh sb="62" eb="63">
      <t>トウ</t>
    </rPh>
    <rPh sb="64" eb="65">
      <t>ゲン</t>
    </rPh>
    <rPh sb="68" eb="69">
      <t>ソウ</t>
    </rPh>
    <rPh sb="69" eb="71">
      <t>ヒヨウ</t>
    </rPh>
    <rPh sb="72" eb="74">
      <t>ソウタイ</t>
    </rPh>
    <rPh sb="75" eb="76">
      <t>ドウ</t>
    </rPh>
    <rPh sb="76" eb="78">
      <t>スイイ</t>
    </rPh>
    <rPh sb="84" eb="86">
      <t>ヨウイン</t>
    </rPh>
    <rPh sb="90" eb="92">
      <t>リョウキン</t>
    </rPh>
    <rPh sb="92" eb="94">
      <t>カイシュウ</t>
    </rPh>
    <rPh sb="94" eb="95">
      <t>リツ</t>
    </rPh>
    <rPh sb="100" eb="102">
      <t>ルイジ</t>
    </rPh>
    <rPh sb="102" eb="104">
      <t>ダンタイ</t>
    </rPh>
    <rPh sb="105" eb="108">
      <t>ドウスイジュン</t>
    </rPh>
    <rPh sb="113" eb="116">
      <t>サクネンド</t>
    </rPh>
    <rPh sb="123" eb="125">
      <t>ゲンショウ</t>
    </rPh>
    <rPh sb="130" eb="132">
      <t>カイゼン</t>
    </rPh>
    <rPh sb="132" eb="134">
      <t>ドリョク</t>
    </rPh>
    <rPh sb="135" eb="137">
      <t>ヒツヨウ</t>
    </rPh>
    <rPh sb="141" eb="143">
      <t>シセツ</t>
    </rPh>
    <rPh sb="143" eb="145">
      <t>リヨウ</t>
    </rPh>
    <rPh sb="145" eb="146">
      <t>リツ</t>
    </rPh>
    <rPh sb="152" eb="154">
      <t>ケイカク</t>
    </rPh>
    <rPh sb="154" eb="156">
      <t>ハイスイ</t>
    </rPh>
    <rPh sb="156" eb="158">
      <t>ジンコウ</t>
    </rPh>
    <rPh sb="160" eb="161">
      <t>ミ</t>
    </rPh>
    <rPh sb="162" eb="164">
      <t>ゲンザイ</t>
    </rPh>
    <rPh sb="165" eb="167">
      <t>キュウスイ</t>
    </rPh>
    <rPh sb="167" eb="169">
      <t>ジンコウ</t>
    </rPh>
    <rPh sb="170" eb="171">
      <t>オオ</t>
    </rPh>
    <rPh sb="173" eb="175">
      <t>ゲンショウ</t>
    </rPh>
    <rPh sb="180" eb="182">
      <t>コンゴ</t>
    </rPh>
    <rPh sb="182" eb="184">
      <t>ジョウスイ</t>
    </rPh>
    <rPh sb="184" eb="186">
      <t>シセツ</t>
    </rPh>
    <rPh sb="187" eb="189">
      <t>コウシン</t>
    </rPh>
    <rPh sb="189" eb="191">
      <t>ジキ</t>
    </rPh>
    <rPh sb="200" eb="202">
      <t>シセツ</t>
    </rPh>
    <rPh sb="202" eb="204">
      <t>キボ</t>
    </rPh>
    <rPh sb="205" eb="207">
      <t>カクシュ</t>
    </rPh>
    <rPh sb="207" eb="209">
      <t>キキ</t>
    </rPh>
    <rPh sb="210" eb="212">
      <t>ショリ</t>
    </rPh>
    <rPh sb="212" eb="214">
      <t>ノウリョク</t>
    </rPh>
    <rPh sb="214" eb="215">
      <t>トウ</t>
    </rPh>
    <rPh sb="216" eb="218">
      <t>ミナオ</t>
    </rPh>
    <rPh sb="220" eb="221">
      <t>ハカ</t>
    </rPh>
    <rPh sb="222" eb="224">
      <t>ヒツヨウ</t>
    </rPh>
    <rPh sb="232" eb="235">
      <t>ユウシュウリツ</t>
    </rPh>
    <rPh sb="240" eb="241">
      <t>タカ</t>
    </rPh>
    <rPh sb="242" eb="244">
      <t>スイジュン</t>
    </rPh>
    <rPh sb="245" eb="247">
      <t>イジ</t>
    </rPh>
    <rPh sb="254" eb="256">
      <t>コンゴ</t>
    </rPh>
    <rPh sb="257" eb="259">
      <t>ロウスイ</t>
    </rPh>
    <rPh sb="259" eb="261">
      <t>ジョウキョウ</t>
    </rPh>
    <rPh sb="262" eb="264">
      <t>ハアク</t>
    </rPh>
    <rPh sb="265" eb="267">
      <t>ソウキュウ</t>
    </rPh>
    <rPh sb="268" eb="270">
      <t>タイオウ</t>
    </rPh>
    <rPh sb="271" eb="272">
      <t>ツト</t>
    </rPh>
    <rPh sb="278" eb="281">
      <t>ユウシュウリツ</t>
    </rPh>
    <rPh sb="281" eb="283">
      <t>コウジョウ</t>
    </rPh>
    <rPh sb="284" eb="285">
      <t>ハカ</t>
    </rPh>
    <rPh sb="286" eb="288">
      <t>ヒツヨウ</t>
    </rPh>
    <phoneticPr fontId="4"/>
  </si>
  <si>
    <t>本村の管路は布設から３０年～４０年を経過しているものが大部分をしめている。今後管路更新に向けた具体的計画を策定する必要があると考えている。</t>
    <rPh sb="0" eb="2">
      <t>ホンソン</t>
    </rPh>
    <rPh sb="3" eb="5">
      <t>カンロ</t>
    </rPh>
    <rPh sb="6" eb="8">
      <t>フセツ</t>
    </rPh>
    <rPh sb="12" eb="13">
      <t>ネン</t>
    </rPh>
    <rPh sb="16" eb="17">
      <t>ネン</t>
    </rPh>
    <rPh sb="18" eb="20">
      <t>ケイカ</t>
    </rPh>
    <rPh sb="27" eb="30">
      <t>ダイブブン</t>
    </rPh>
    <rPh sb="37" eb="39">
      <t>コンゴ</t>
    </rPh>
    <rPh sb="39" eb="41">
      <t>カンロ</t>
    </rPh>
    <rPh sb="41" eb="43">
      <t>コウシン</t>
    </rPh>
    <rPh sb="44" eb="45">
      <t>ム</t>
    </rPh>
    <rPh sb="47" eb="50">
      <t>グタイテキ</t>
    </rPh>
    <rPh sb="50" eb="52">
      <t>ケイカク</t>
    </rPh>
    <rPh sb="53" eb="55">
      <t>サクテイ</t>
    </rPh>
    <rPh sb="57" eb="59">
      <t>ヒツヨウ</t>
    </rPh>
    <rPh sb="63" eb="64">
      <t>カンガ</t>
    </rPh>
    <phoneticPr fontId="4"/>
  </si>
  <si>
    <t>現在使用している浄水施設更新から20年を迎えようとしており、高度処理施設機器等の更新が必要となってくる。長寿命化計画を策定するなど、計画的・効率的な更新を行う必要がある。また、給水人口の減少に伴う使用料収入の減少も大きな課題であり、料金改定を行い、より健全な事業運営にするため検討を進める必要がある。</t>
    <rPh sb="0" eb="2">
      <t>ゲンザイ</t>
    </rPh>
    <rPh sb="2" eb="4">
      <t>シヨウ</t>
    </rPh>
    <rPh sb="8" eb="10">
      <t>ジョウスイ</t>
    </rPh>
    <rPh sb="10" eb="12">
      <t>シセツ</t>
    </rPh>
    <rPh sb="12" eb="14">
      <t>コウシン</t>
    </rPh>
    <rPh sb="18" eb="19">
      <t>ネン</t>
    </rPh>
    <rPh sb="20" eb="21">
      <t>ムカ</t>
    </rPh>
    <rPh sb="30" eb="32">
      <t>コウド</t>
    </rPh>
    <rPh sb="32" eb="34">
      <t>ショリ</t>
    </rPh>
    <rPh sb="34" eb="36">
      <t>シセツ</t>
    </rPh>
    <rPh sb="36" eb="38">
      <t>キキ</t>
    </rPh>
    <rPh sb="38" eb="39">
      <t>トウ</t>
    </rPh>
    <rPh sb="40" eb="42">
      <t>コウシン</t>
    </rPh>
    <rPh sb="43" eb="45">
      <t>ヒツヨウ</t>
    </rPh>
    <rPh sb="52" eb="56">
      <t>チョウジュミョウカ</t>
    </rPh>
    <rPh sb="56" eb="58">
      <t>ケイカク</t>
    </rPh>
    <rPh sb="59" eb="61">
      <t>サクテイ</t>
    </rPh>
    <rPh sb="66" eb="69">
      <t>ケイカクテキ</t>
    </rPh>
    <rPh sb="70" eb="73">
      <t>コウリツテキ</t>
    </rPh>
    <rPh sb="74" eb="76">
      <t>コウシン</t>
    </rPh>
    <rPh sb="77" eb="78">
      <t>オコナ</t>
    </rPh>
    <rPh sb="79" eb="81">
      <t>ヒツヨウ</t>
    </rPh>
    <rPh sb="88" eb="90">
      <t>キュウスイ</t>
    </rPh>
    <rPh sb="90" eb="92">
      <t>ジンコウ</t>
    </rPh>
    <rPh sb="93" eb="95">
      <t>ゲンショウ</t>
    </rPh>
    <rPh sb="96" eb="97">
      <t>トモナ</t>
    </rPh>
    <rPh sb="98" eb="101">
      <t>シヨウリョウ</t>
    </rPh>
    <rPh sb="101" eb="103">
      <t>シュウニュウ</t>
    </rPh>
    <rPh sb="104" eb="106">
      <t>ゲンショウ</t>
    </rPh>
    <rPh sb="107" eb="108">
      <t>オオ</t>
    </rPh>
    <rPh sb="110" eb="112">
      <t>カダイ</t>
    </rPh>
    <rPh sb="116" eb="118">
      <t>リョウキン</t>
    </rPh>
    <rPh sb="118" eb="120">
      <t>カイテイ</t>
    </rPh>
    <rPh sb="121" eb="122">
      <t>オコナ</t>
    </rPh>
    <rPh sb="126" eb="128">
      <t>ケンゼン</t>
    </rPh>
    <rPh sb="129" eb="131">
      <t>ジギョウ</t>
    </rPh>
    <rPh sb="131" eb="133">
      <t>ウンエイ</t>
    </rPh>
    <rPh sb="138" eb="140">
      <t>ケントウ</t>
    </rPh>
    <rPh sb="141" eb="142">
      <t>スス</t>
    </rPh>
    <rPh sb="144" eb="1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</si>
</sst>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33-4D8B-908F-3A7FC6FA08A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D733-4D8B-908F-3A7FC6FA08A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38.67</c:v>
                </c:pt>
                <c:pt idx="1">
                  <c:v>33.299999999999997</c:v>
                </c:pt>
                <c:pt idx="2">
                  <c:v>29.52</c:v>
                </c:pt>
                <c:pt idx="3">
                  <c:v>29.89</c:v>
                </c:pt>
                <c:pt idx="4">
                  <c:v>26.54</c:v>
                </c:pt>
              </c:numCache>
            </c:numRef>
          </c:val>
          <c:extLst>
            <c:ext xmlns:c16="http://schemas.microsoft.com/office/drawing/2014/chart" uri="{C3380CC4-5D6E-409C-BE32-E72D297353CC}">
              <c16:uniqueId val="{00000000-C18F-4919-B44C-128C72D3C26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C18F-4919-B44C-128C72D3C26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88.65</c:v>
                </c:pt>
                <c:pt idx="1">
                  <c:v>92.02</c:v>
                </c:pt>
                <c:pt idx="2">
                  <c:v>99.15</c:v>
                </c:pt>
                <c:pt idx="3">
                  <c:v>91.42</c:v>
                </c:pt>
                <c:pt idx="4">
                  <c:v>98.81</c:v>
                </c:pt>
              </c:numCache>
            </c:numRef>
          </c:val>
          <c:extLst>
            <c:ext xmlns:c16="http://schemas.microsoft.com/office/drawing/2014/chart" uri="{C3380CC4-5D6E-409C-BE32-E72D297353CC}">
              <c16:uniqueId val="{00000000-5D13-473C-9CB8-7CE219418F5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5D13-473C-9CB8-7CE219418F5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82.83</c:v>
                </c:pt>
                <c:pt idx="1">
                  <c:v>73.540000000000006</c:v>
                </c:pt>
                <c:pt idx="2">
                  <c:v>70.11</c:v>
                </c:pt>
                <c:pt idx="3">
                  <c:v>74.430000000000007</c:v>
                </c:pt>
                <c:pt idx="4">
                  <c:v>74.599999999999994</c:v>
                </c:pt>
              </c:numCache>
            </c:numRef>
          </c:val>
          <c:extLst>
            <c:ext xmlns:c16="http://schemas.microsoft.com/office/drawing/2014/chart" uri="{C3380CC4-5D6E-409C-BE32-E72D297353CC}">
              <c16:uniqueId val="{00000000-A3FB-4FEF-99CE-8A1DA690F2D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A3FB-4FEF-99CE-8A1DA690F2D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BB-47DD-8873-9F9FF2B8648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BB-47DD-8873-9F9FF2B8648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FE-47CB-8A4F-8FFA9030E16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FE-47CB-8A4F-8FFA9030E16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24-4A96-9AF3-C446E5CC567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24-4A96-9AF3-C446E5CC567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66-4681-905E-CDF2CE88CA9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66-4681-905E-CDF2CE88CA9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939.77</c:v>
                </c:pt>
                <c:pt idx="1">
                  <c:v>961.14</c:v>
                </c:pt>
                <c:pt idx="2">
                  <c:v>929.78</c:v>
                </c:pt>
                <c:pt idx="3">
                  <c:v>915.06</c:v>
                </c:pt>
                <c:pt idx="4">
                  <c:v>856.21</c:v>
                </c:pt>
              </c:numCache>
            </c:numRef>
          </c:val>
          <c:extLst>
            <c:ext xmlns:c16="http://schemas.microsoft.com/office/drawing/2014/chart" uri="{C3380CC4-5D6E-409C-BE32-E72D297353CC}">
              <c16:uniqueId val="{00000000-FDB0-4D9C-9D6E-1704CCFDFBE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FDB0-4D9C-9D6E-1704CCFDFBE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48.46</c:v>
                </c:pt>
                <c:pt idx="1">
                  <c:v>45.14</c:v>
                </c:pt>
                <c:pt idx="2">
                  <c:v>49.65</c:v>
                </c:pt>
                <c:pt idx="3">
                  <c:v>44.84</c:v>
                </c:pt>
                <c:pt idx="4">
                  <c:v>41.37</c:v>
                </c:pt>
              </c:numCache>
            </c:numRef>
          </c:val>
          <c:extLst>
            <c:ext xmlns:c16="http://schemas.microsoft.com/office/drawing/2014/chart" uri="{C3380CC4-5D6E-409C-BE32-E72D297353CC}">
              <c16:uniqueId val="{00000000-82BC-4B0D-9E28-02E3335565C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82BC-4B0D-9E28-02E3335565C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450.67</c:v>
                </c:pt>
                <c:pt idx="1">
                  <c:v>497.36</c:v>
                </c:pt>
                <c:pt idx="2">
                  <c:v>460.21</c:v>
                </c:pt>
                <c:pt idx="3">
                  <c:v>516.97</c:v>
                </c:pt>
                <c:pt idx="4">
                  <c:v>577.76</c:v>
                </c:pt>
              </c:numCache>
            </c:numRef>
          </c:val>
          <c:extLst>
            <c:ext xmlns:c16="http://schemas.microsoft.com/office/drawing/2014/chart" uri="{C3380CC4-5D6E-409C-BE32-E72D297353CC}">
              <c16:uniqueId val="{00000000-F044-4A3D-8022-A4F036CEE32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F044-4A3D-8022-A4F036CEE32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音威子府村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763</v>
      </c>
      <c r="AM8" s="66"/>
      <c r="AN8" s="66"/>
      <c r="AO8" s="66"/>
      <c r="AP8" s="66"/>
      <c r="AQ8" s="66"/>
      <c r="AR8" s="66"/>
      <c r="AS8" s="66"/>
      <c r="AT8" s="65">
        <f>データ!$S$6</f>
        <v>275.63</v>
      </c>
      <c r="AU8" s="65"/>
      <c r="AV8" s="65"/>
      <c r="AW8" s="65"/>
      <c r="AX8" s="65"/>
      <c r="AY8" s="65"/>
      <c r="AZ8" s="65"/>
      <c r="BA8" s="65"/>
      <c r="BB8" s="65">
        <f>データ!$T$6</f>
        <v>2.77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97.35</v>
      </c>
      <c r="Q10" s="65"/>
      <c r="R10" s="65"/>
      <c r="S10" s="65"/>
      <c r="T10" s="65"/>
      <c r="U10" s="65"/>
      <c r="V10" s="65"/>
      <c r="W10" s="66">
        <f>データ!$Q$6</f>
        <v>3840</v>
      </c>
      <c r="X10" s="66"/>
      <c r="Y10" s="66"/>
      <c r="Z10" s="66"/>
      <c r="AA10" s="66"/>
      <c r="AB10" s="66"/>
      <c r="AC10" s="66"/>
      <c r="AD10" s="2"/>
      <c r="AE10" s="2"/>
      <c r="AF10" s="2"/>
      <c r="AG10" s="2"/>
      <c r="AH10" s="2"/>
      <c r="AI10" s="2"/>
      <c r="AJ10" s="2"/>
      <c r="AK10" s="2"/>
      <c r="AL10" s="66">
        <f>データ!$U$6</f>
        <v>661</v>
      </c>
      <c r="AM10" s="66"/>
      <c r="AN10" s="66"/>
      <c r="AO10" s="66"/>
      <c r="AP10" s="66"/>
      <c r="AQ10" s="66"/>
      <c r="AR10" s="66"/>
      <c r="AS10" s="66"/>
      <c r="AT10" s="65">
        <f>データ!$V$6</f>
        <v>2.29</v>
      </c>
      <c r="AU10" s="65"/>
      <c r="AV10" s="65"/>
      <c r="AW10" s="65"/>
      <c r="AX10" s="65"/>
      <c r="AY10" s="65"/>
      <c r="AZ10" s="65"/>
      <c r="BA10" s="65"/>
      <c r="BB10" s="65">
        <f>データ!$W$6</f>
        <v>288.64999999999998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41</v>
      </c>
      <c r="O85" s="27" t="str">
        <f>データ!EN6</f>
        <v>【0.54】</v>
      </c>
    </row>
  </sheetData>
  <sheetProtection algorithmName="SHA-512" hashValue="yCVtujVKQG6kdnrd3T9Y9VvehNfPV2VXG5AZUlXrAwrx9OoAks8vYL+1zcvz3SpbV5+VKnE6ZIVJVzfIcQEgmQ==" saltValue="r0gdjD23Lq4Mu87nZXLvM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14702</v>
      </c>
      <c r="D6" s="34">
        <f t="shared" si="3"/>
        <v>47</v>
      </c>
      <c r="E6" s="34">
        <f t="shared" si="3"/>
        <v>1</v>
      </c>
      <c r="F6" s="34">
        <f t="shared" si="3"/>
        <v>0</v>
      </c>
      <c r="G6" s="34">
        <f t="shared" si="3"/>
        <v>0</v>
      </c>
      <c r="H6" s="34" t="str">
        <f t="shared" si="3"/>
        <v>北海道　音威子府村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97.35</v>
      </c>
      <c r="Q6" s="35">
        <f t="shared" si="3"/>
        <v>3840</v>
      </c>
      <c r="R6" s="35">
        <f t="shared" si="3"/>
        <v>763</v>
      </c>
      <c r="S6" s="35">
        <f t="shared" si="3"/>
        <v>275.63</v>
      </c>
      <c r="T6" s="35">
        <f t="shared" si="3"/>
        <v>2.77</v>
      </c>
      <c r="U6" s="35">
        <f t="shared" si="3"/>
        <v>661</v>
      </c>
      <c r="V6" s="35">
        <f t="shared" si="3"/>
        <v>2.29</v>
      </c>
      <c r="W6" s="35">
        <f t="shared" si="3"/>
        <v>288.64999999999998</v>
      </c>
      <c r="X6" s="36">
        <f>IF(X7="",NA(),X7)</f>
        <v>82.83</v>
      </c>
      <c r="Y6" s="36">
        <f t="shared" ref="Y6:AG6" si="4">IF(Y7="",NA(),Y7)</f>
        <v>73.540000000000006</v>
      </c>
      <c r="Z6" s="36">
        <f t="shared" si="4"/>
        <v>70.11</v>
      </c>
      <c r="AA6" s="36">
        <f t="shared" si="4"/>
        <v>74.430000000000007</v>
      </c>
      <c r="AB6" s="36">
        <f t="shared" si="4"/>
        <v>74.599999999999994</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939.77</v>
      </c>
      <c r="BF6" s="36">
        <f t="shared" ref="BF6:BN6" si="7">IF(BF7="",NA(),BF7)</f>
        <v>961.14</v>
      </c>
      <c r="BG6" s="36">
        <f t="shared" si="7"/>
        <v>929.78</v>
      </c>
      <c r="BH6" s="36">
        <f t="shared" si="7"/>
        <v>915.06</v>
      </c>
      <c r="BI6" s="36">
        <f t="shared" si="7"/>
        <v>856.21</v>
      </c>
      <c r="BJ6" s="36">
        <f t="shared" si="7"/>
        <v>1486.62</v>
      </c>
      <c r="BK6" s="36">
        <f t="shared" si="7"/>
        <v>1510.14</v>
      </c>
      <c r="BL6" s="36">
        <f t="shared" si="7"/>
        <v>1595.62</v>
      </c>
      <c r="BM6" s="36">
        <f t="shared" si="7"/>
        <v>1302.33</v>
      </c>
      <c r="BN6" s="36">
        <f t="shared" si="7"/>
        <v>1274.21</v>
      </c>
      <c r="BO6" s="35" t="str">
        <f>IF(BO7="","",IF(BO7="-","【-】","【"&amp;SUBSTITUTE(TEXT(BO7,"#,##0.00"),"-","△")&amp;"】"))</f>
        <v>【1,074.14】</v>
      </c>
      <c r="BP6" s="36">
        <f>IF(BP7="",NA(),BP7)</f>
        <v>48.46</v>
      </c>
      <c r="BQ6" s="36">
        <f t="shared" ref="BQ6:BY6" si="8">IF(BQ7="",NA(),BQ7)</f>
        <v>45.14</v>
      </c>
      <c r="BR6" s="36">
        <f t="shared" si="8"/>
        <v>49.65</v>
      </c>
      <c r="BS6" s="36">
        <f t="shared" si="8"/>
        <v>44.84</v>
      </c>
      <c r="BT6" s="36">
        <f t="shared" si="8"/>
        <v>41.37</v>
      </c>
      <c r="BU6" s="36">
        <f t="shared" si="8"/>
        <v>24.39</v>
      </c>
      <c r="BV6" s="36">
        <f t="shared" si="8"/>
        <v>22.67</v>
      </c>
      <c r="BW6" s="36">
        <f t="shared" si="8"/>
        <v>37.92</v>
      </c>
      <c r="BX6" s="36">
        <f t="shared" si="8"/>
        <v>40.89</v>
      </c>
      <c r="BY6" s="36">
        <f t="shared" si="8"/>
        <v>41.25</v>
      </c>
      <c r="BZ6" s="35" t="str">
        <f>IF(BZ7="","",IF(BZ7="-","【-】","【"&amp;SUBSTITUTE(TEXT(BZ7,"#,##0.00"),"-","△")&amp;"】"))</f>
        <v>【54.36】</v>
      </c>
      <c r="CA6" s="36">
        <f>IF(CA7="",NA(),CA7)</f>
        <v>450.67</v>
      </c>
      <c r="CB6" s="36">
        <f t="shared" ref="CB6:CJ6" si="9">IF(CB7="",NA(),CB7)</f>
        <v>497.36</v>
      </c>
      <c r="CC6" s="36">
        <f t="shared" si="9"/>
        <v>460.21</v>
      </c>
      <c r="CD6" s="36">
        <f t="shared" si="9"/>
        <v>516.97</v>
      </c>
      <c r="CE6" s="36">
        <f t="shared" si="9"/>
        <v>577.76</v>
      </c>
      <c r="CF6" s="36">
        <f t="shared" si="9"/>
        <v>734.18</v>
      </c>
      <c r="CG6" s="36">
        <f t="shared" si="9"/>
        <v>789.62</v>
      </c>
      <c r="CH6" s="36">
        <f t="shared" si="9"/>
        <v>423.18</v>
      </c>
      <c r="CI6" s="36">
        <f t="shared" si="9"/>
        <v>383.2</v>
      </c>
      <c r="CJ6" s="36">
        <f t="shared" si="9"/>
        <v>383.25</v>
      </c>
      <c r="CK6" s="35" t="str">
        <f>IF(CK7="","",IF(CK7="-","【-】","【"&amp;SUBSTITUTE(TEXT(CK7,"#,##0.00"),"-","△")&amp;"】"))</f>
        <v>【296.40】</v>
      </c>
      <c r="CL6" s="36">
        <f>IF(CL7="",NA(),CL7)</f>
        <v>38.67</v>
      </c>
      <c r="CM6" s="36">
        <f t="shared" ref="CM6:CU6" si="10">IF(CM7="",NA(),CM7)</f>
        <v>33.299999999999997</v>
      </c>
      <c r="CN6" s="36">
        <f t="shared" si="10"/>
        <v>29.52</v>
      </c>
      <c r="CO6" s="36">
        <f t="shared" si="10"/>
        <v>29.89</v>
      </c>
      <c r="CP6" s="36">
        <f t="shared" si="10"/>
        <v>26.54</v>
      </c>
      <c r="CQ6" s="36">
        <f t="shared" si="10"/>
        <v>48.36</v>
      </c>
      <c r="CR6" s="36">
        <f t="shared" si="10"/>
        <v>48.7</v>
      </c>
      <c r="CS6" s="36">
        <f t="shared" si="10"/>
        <v>46.9</v>
      </c>
      <c r="CT6" s="36">
        <f t="shared" si="10"/>
        <v>47.95</v>
      </c>
      <c r="CU6" s="36">
        <f t="shared" si="10"/>
        <v>48.26</v>
      </c>
      <c r="CV6" s="35" t="str">
        <f>IF(CV7="","",IF(CV7="-","【-】","【"&amp;SUBSTITUTE(TEXT(CV7,"#,##0.00"),"-","△")&amp;"】"))</f>
        <v>【55.95】</v>
      </c>
      <c r="CW6" s="36">
        <f>IF(CW7="",NA(),CW7)</f>
        <v>88.65</v>
      </c>
      <c r="CX6" s="36">
        <f t="shared" ref="CX6:DF6" si="11">IF(CX7="",NA(),CX7)</f>
        <v>92.02</v>
      </c>
      <c r="CY6" s="36">
        <f t="shared" si="11"/>
        <v>99.15</v>
      </c>
      <c r="CZ6" s="36">
        <f t="shared" si="11"/>
        <v>91.42</v>
      </c>
      <c r="DA6" s="36">
        <f t="shared" si="11"/>
        <v>98.81</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14702</v>
      </c>
      <c r="D7" s="38">
        <v>47</v>
      </c>
      <c r="E7" s="38">
        <v>1</v>
      </c>
      <c r="F7" s="38">
        <v>0</v>
      </c>
      <c r="G7" s="38">
        <v>0</v>
      </c>
      <c r="H7" s="38" t="s">
        <v>96</v>
      </c>
      <c r="I7" s="38" t="s">
        <v>97</v>
      </c>
      <c r="J7" s="38" t="s">
        <v>98</v>
      </c>
      <c r="K7" s="38" t="s">
        <v>99</v>
      </c>
      <c r="L7" s="38" t="s">
        <v>100</v>
      </c>
      <c r="M7" s="38" t="s">
        <v>101</v>
      </c>
      <c r="N7" s="39" t="s">
        <v>102</v>
      </c>
      <c r="O7" s="39" t="s">
        <v>103</v>
      </c>
      <c r="P7" s="39">
        <v>97.35</v>
      </c>
      <c r="Q7" s="39">
        <v>3840</v>
      </c>
      <c r="R7" s="39">
        <v>763</v>
      </c>
      <c r="S7" s="39">
        <v>275.63</v>
      </c>
      <c r="T7" s="39">
        <v>2.77</v>
      </c>
      <c r="U7" s="39">
        <v>661</v>
      </c>
      <c r="V7" s="39">
        <v>2.29</v>
      </c>
      <c r="W7" s="39">
        <v>288.64999999999998</v>
      </c>
      <c r="X7" s="39">
        <v>82.83</v>
      </c>
      <c r="Y7" s="39">
        <v>73.540000000000006</v>
      </c>
      <c r="Z7" s="39">
        <v>70.11</v>
      </c>
      <c r="AA7" s="39">
        <v>74.430000000000007</v>
      </c>
      <c r="AB7" s="39">
        <v>74.599999999999994</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939.77</v>
      </c>
      <c r="BF7" s="39">
        <v>961.14</v>
      </c>
      <c r="BG7" s="39">
        <v>929.78</v>
      </c>
      <c r="BH7" s="39">
        <v>915.06</v>
      </c>
      <c r="BI7" s="39">
        <v>856.21</v>
      </c>
      <c r="BJ7" s="39">
        <v>1486.62</v>
      </c>
      <c r="BK7" s="39">
        <v>1510.14</v>
      </c>
      <c r="BL7" s="39">
        <v>1595.62</v>
      </c>
      <c r="BM7" s="39">
        <v>1302.33</v>
      </c>
      <c r="BN7" s="39">
        <v>1274.21</v>
      </c>
      <c r="BO7" s="39">
        <v>1074.1400000000001</v>
      </c>
      <c r="BP7" s="39">
        <v>48.46</v>
      </c>
      <c r="BQ7" s="39">
        <v>45.14</v>
      </c>
      <c r="BR7" s="39">
        <v>49.65</v>
      </c>
      <c r="BS7" s="39">
        <v>44.84</v>
      </c>
      <c r="BT7" s="39">
        <v>41.37</v>
      </c>
      <c r="BU7" s="39">
        <v>24.39</v>
      </c>
      <c r="BV7" s="39">
        <v>22.67</v>
      </c>
      <c r="BW7" s="39">
        <v>37.92</v>
      </c>
      <c r="BX7" s="39">
        <v>40.89</v>
      </c>
      <c r="BY7" s="39">
        <v>41.25</v>
      </c>
      <c r="BZ7" s="39">
        <v>54.36</v>
      </c>
      <c r="CA7" s="39">
        <v>450.67</v>
      </c>
      <c r="CB7" s="39">
        <v>497.36</v>
      </c>
      <c r="CC7" s="39">
        <v>460.21</v>
      </c>
      <c r="CD7" s="39">
        <v>516.97</v>
      </c>
      <c r="CE7" s="39">
        <v>577.76</v>
      </c>
      <c r="CF7" s="39">
        <v>734.18</v>
      </c>
      <c r="CG7" s="39">
        <v>789.62</v>
      </c>
      <c r="CH7" s="39">
        <v>423.18</v>
      </c>
      <c r="CI7" s="39">
        <v>383.2</v>
      </c>
      <c r="CJ7" s="39">
        <v>383.25</v>
      </c>
      <c r="CK7" s="39">
        <v>296.39999999999998</v>
      </c>
      <c r="CL7" s="39">
        <v>38.67</v>
      </c>
      <c r="CM7" s="39">
        <v>33.299999999999997</v>
      </c>
      <c r="CN7" s="39">
        <v>29.52</v>
      </c>
      <c r="CO7" s="39">
        <v>29.89</v>
      </c>
      <c r="CP7" s="39">
        <v>26.54</v>
      </c>
      <c r="CQ7" s="39">
        <v>48.36</v>
      </c>
      <c r="CR7" s="39">
        <v>48.7</v>
      </c>
      <c r="CS7" s="39">
        <v>46.9</v>
      </c>
      <c r="CT7" s="39">
        <v>47.95</v>
      </c>
      <c r="CU7" s="39">
        <v>48.26</v>
      </c>
      <c r="CV7" s="39">
        <v>55.95</v>
      </c>
      <c r="CW7" s="39">
        <v>88.65</v>
      </c>
      <c r="CX7" s="39">
        <v>92.02</v>
      </c>
      <c r="CY7" s="39">
        <v>99.15</v>
      </c>
      <c r="CZ7" s="39">
        <v>91.42</v>
      </c>
      <c r="DA7" s="39">
        <v>98.81</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masato_ootake</cp:lastModifiedBy>
  <dcterms:created xsi:type="dcterms:W3CDTF">2019-12-05T04:34:28Z</dcterms:created>
  <dcterms:modified xsi:type="dcterms:W3CDTF">2020-01-20T02:06:27Z</dcterms:modified>
  <cp:category/>
</cp:coreProperties>
</file>