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D:\masato_ootake_Desktop\公営企業に係る経営比較分析表（H30決算）の分析等について\下水道\【経営比較分析表】2018_014702_47_1718\"/>
    </mc:Choice>
  </mc:AlternateContent>
  <xr:revisionPtr revIDLastSave="0" documentId="13_ncr:1_{2C01E3A2-804B-40E9-9749-C6B6A81A7116}" xr6:coauthVersionLast="43" xr6:coauthVersionMax="43" xr10:uidLastSave="{00000000-0000-0000-0000-000000000000}"/>
  <workbookProtection workbookAlgorithmName="SHA-512" workbookHashValue="UGHAqkyG8JvkLKEykhejg8OSBBDwmQwalu6KdLGG/s5rk2fe3mQYe4GmQdhAI5adVR4xvUOCVJtR7KneDo70Aw==" workbookSaltValue="glejB6teMAMN7kSGzpOhMw==" workbookSpinCount="100000" lockStructure="1"/>
  <bookViews>
    <workbookView xWindow="1500" yWindow="3540" windowWidth="26880" windowHeight="1002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<sst xmlns="http://schemas.openxmlformats.org/spreadsheetml/2006/main" count="228" uniqueCount="115">
  <si>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</si>
  <si>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</si>
  <si>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</si>
  <si>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</si>
  <si>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</si>
  <si>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</si>
  <si>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</si>
  <si>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</si>
  <si>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</si>
  <si>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</si>
  <si>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</si>
  <si>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</si>
  <si>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</si>
  <si>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</si>
  <si>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</si>
  <si>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</si>
  <si>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</si>
  <si>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</si>
  <si>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</si>
  <si>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</si>
  <si>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</si>
  <si>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</si>
  <si>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</si>
  <si>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</si>
  <si>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</si>
  <si>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</si>
  <si>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</si>
  <si>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</si>
  <si>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</si>
  <si>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</si>
  <si>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</si>
  <si>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</si>
  <si>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</si>
  <si>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</si>
  <si>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</si>
  <si>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</si>
  <si>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</si>
  <si>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</si>
  <si>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</si>
  <si>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</si>
  <si>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</si>
  <si>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</si>
  <si>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</si>
  <si>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</si>
  <si>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</si>
  <si>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</si>
  <si>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</si>
  <si>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</si>
  <si>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</si>
  <si>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</si>
  <si>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</si>
  <si>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</si>
  <si>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</si>
  <si>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</si>
  <si>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</si>
  <si>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</si>
  <si>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</si>
  <si>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</si>
  <si>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</si>
  <si>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</si>
  <si>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</si>
  <si>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</si>
  <si>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</si>
  <si>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</si>
  <si>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</si>
  <si>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</si>
  <si>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</si>
  <si>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</si>
  <si>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</si>
  <si>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</si>
  <si>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</si>
  <si>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</si>
  <si>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</si>
  <si>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</si>
  <si>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</si>
  <si>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</si>
  <si>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</si>
  <si>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</si>
  <si>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</si>
  <si>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</si>
  <si>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</si>
  <si>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</si>
  <si>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</si>
  <si>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</si>
  <si>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</si>
  <si>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</si>
  <si>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</si>
  <si>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</si>
  <si>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</si>
  <si>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</si>
  <si>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</si>
  <si>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</si>
  <si>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</si>
  <si>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</si>
  <si>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</si>
  <si>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</si>
  <si>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</si>
  <si>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</si>
  <si>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</si>
  <si>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</si>
  <si>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</si>
  <si>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</si>
  <si>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</si>
  <si>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</si>
  <si>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</si>
  <si>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</si>
  <si>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</si>
  <si>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</si>
  <si>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</si>
  <si>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</si>
  <si>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</si>
  <si>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</si>
  <si>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昨年度同様100％を上回った。今後も効率的な維持管理により改善を進めていく必要がある。経費回収率は、使用料は微増したものの委託料の増により前年を下回ったが、類似団体平均値を上回っており今後さらなる経費節減に努めていく必要がある。また、汚水原価も昨年度を上回り、経費回収率同様、経費節約及び有収水量の向上を図らなければならない。施設利用率については、類似団体平均値を上回っているが、昨年度より１ポイント減少しており、計画処理人口から現在の処理人口が大幅に減少していることから施設の有効利用を図る必要がある。水洗化率については、ほぼ横ばいの状態であるが、類似団体と比較し高い水準にある。水質保全、料金収入の向上の観点からも水洗化率100％に向けた取り組みが必要である。</t>
    <rPh sb="0" eb="2">
      <t>シュウエキ</t>
    </rPh>
    <rPh sb="2" eb="3">
      <t>テキ</t>
    </rPh>
    <rPh sb="3" eb="5">
      <t>シュウシ</t>
    </rPh>
    <rPh sb="5" eb="7">
      <t>ヒリツ</t>
    </rPh>
    <rPh sb="9" eb="12">
      <t>サクネンド</t>
    </rPh>
    <rPh sb="12" eb="14">
      <t>ドウヨウ</t>
    </rPh>
    <rPh sb="19" eb="21">
      <t>ウワマワ</t>
    </rPh>
    <rPh sb="24" eb="26">
      <t>コンゴ</t>
    </rPh>
    <rPh sb="27" eb="30">
      <t>コウリツテキ</t>
    </rPh>
    <rPh sb="31" eb="33">
      <t>イジ</t>
    </rPh>
    <rPh sb="33" eb="35">
      <t>カンリ</t>
    </rPh>
    <rPh sb="38" eb="40">
      <t>カイゼン</t>
    </rPh>
    <rPh sb="41" eb="42">
      <t>スス</t>
    </rPh>
    <rPh sb="46" eb="48">
      <t>ヒツヨウ</t>
    </rPh>
    <rPh sb="52" eb="54">
      <t>ケイヒ</t>
    </rPh>
    <rPh sb="54" eb="56">
      <t>カイシュウ</t>
    </rPh>
    <rPh sb="56" eb="57">
      <t>リツ</t>
    </rPh>
    <rPh sb="59" eb="62">
      <t>シヨウリョウ</t>
    </rPh>
    <rPh sb="63" eb="65">
      <t>ビゾウ</t>
    </rPh>
    <rPh sb="70" eb="73">
      <t>イタクリョウ</t>
    </rPh>
    <rPh sb="74" eb="75">
      <t>ゾウ</t>
    </rPh>
    <rPh sb="78" eb="80">
      <t>ゼンネン</t>
    </rPh>
    <rPh sb="81" eb="83">
      <t>シタマワ</t>
    </rPh>
    <rPh sb="87" eb="89">
      <t>ルイジ</t>
    </rPh>
    <rPh sb="89" eb="91">
      <t>ダンタイ</t>
    </rPh>
    <rPh sb="91" eb="94">
      <t>ヘイキンチ</t>
    </rPh>
    <rPh sb="95" eb="97">
      <t>ウワマワ</t>
    </rPh>
    <rPh sb="101" eb="103">
      <t>コンゴ</t>
    </rPh>
    <rPh sb="107" eb="109">
      <t>ケイヒ</t>
    </rPh>
    <rPh sb="109" eb="111">
      <t>セツゲン</t>
    </rPh>
    <rPh sb="112" eb="113">
      <t>ツト</t>
    </rPh>
    <rPh sb="117" eb="119">
      <t>ヒツヨウ</t>
    </rPh>
    <rPh sb="126" eb="128">
      <t>オスイ</t>
    </rPh>
    <rPh sb="128" eb="130">
      <t>ゲンカ</t>
    </rPh>
    <rPh sb="131" eb="134">
      <t>サクネンド</t>
    </rPh>
    <rPh sb="135" eb="137">
      <t>ウワマワ</t>
    </rPh>
    <rPh sb="139" eb="141">
      <t>ケイヒ</t>
    </rPh>
    <rPh sb="141" eb="143">
      <t>カイシュウ</t>
    </rPh>
    <rPh sb="143" eb="144">
      <t>リツ</t>
    </rPh>
    <rPh sb="144" eb="146">
      <t>ドウヨウ</t>
    </rPh>
    <rPh sb="147" eb="149">
      <t>ケイヒ</t>
    </rPh>
    <rPh sb="149" eb="151">
      <t>セツヤク</t>
    </rPh>
    <rPh sb="151" eb="152">
      <t>オヨ</t>
    </rPh>
    <rPh sb="153" eb="155">
      <t>ユウシュウ</t>
    </rPh>
    <rPh sb="155" eb="157">
      <t>スイリョウ</t>
    </rPh>
    <rPh sb="158" eb="160">
      <t>コウジョウ</t>
    </rPh>
    <rPh sb="161" eb="162">
      <t>ハカ</t>
    </rPh>
    <rPh sb="172" eb="174">
      <t>シセツ</t>
    </rPh>
    <rPh sb="174" eb="176">
      <t>リヨウ</t>
    </rPh>
    <rPh sb="176" eb="177">
      <t>リツ</t>
    </rPh>
    <rPh sb="183" eb="185">
      <t>ルイジ</t>
    </rPh>
    <rPh sb="185" eb="187">
      <t>ダンタイ</t>
    </rPh>
    <rPh sb="187" eb="190">
      <t>ヘイキンチ</t>
    </rPh>
    <rPh sb="191" eb="193">
      <t>ウワマワ</t>
    </rPh>
    <rPh sb="199" eb="202">
      <t>サクネンド</t>
    </rPh>
    <rPh sb="209" eb="211">
      <t>ゲンショウ</t>
    </rPh>
    <rPh sb="216" eb="218">
      <t>ケイカク</t>
    </rPh>
    <rPh sb="218" eb="220">
      <t>ショリ</t>
    </rPh>
    <rPh sb="220" eb="222">
      <t>ジンコウ</t>
    </rPh>
    <rPh sb="224" eb="226">
      <t>ゲンザイ</t>
    </rPh>
    <rPh sb="227" eb="229">
      <t>ショリ</t>
    </rPh>
    <rPh sb="229" eb="231">
      <t>ジンコウ</t>
    </rPh>
    <rPh sb="232" eb="234">
      <t>オオハバ</t>
    </rPh>
    <rPh sb="235" eb="237">
      <t>ゲンショウ</t>
    </rPh>
    <rPh sb="245" eb="247">
      <t>シセツ</t>
    </rPh>
    <rPh sb="248" eb="250">
      <t>ユウコウ</t>
    </rPh>
    <rPh sb="250" eb="252">
      <t>リヨウ</t>
    </rPh>
    <rPh sb="253" eb="254">
      <t>ハカ</t>
    </rPh>
    <rPh sb="255" eb="257">
      <t>ヒツヨウ</t>
    </rPh>
    <rPh sb="261" eb="264">
      <t>スイセンカ</t>
    </rPh>
    <rPh sb="264" eb="265">
      <t>リツ</t>
    </rPh>
    <rPh sb="273" eb="274">
      <t>ヨコ</t>
    </rPh>
    <rPh sb="277" eb="279">
      <t>ジョウタイ</t>
    </rPh>
    <rPh sb="284" eb="286">
      <t>ルイジ</t>
    </rPh>
    <rPh sb="286" eb="288">
      <t>ダンタイ</t>
    </rPh>
    <rPh sb="289" eb="291">
      <t>ヒカク</t>
    </rPh>
    <rPh sb="292" eb="293">
      <t>タカ</t>
    </rPh>
    <rPh sb="294" eb="296">
      <t>スイジュン</t>
    </rPh>
    <rPh sb="300" eb="302">
      <t>スイシツ</t>
    </rPh>
    <rPh sb="302" eb="304">
      <t>ホゼン</t>
    </rPh>
    <rPh sb="305" eb="307">
      <t>リョウキン</t>
    </rPh>
    <rPh sb="307" eb="309">
      <t>シュウニュウ</t>
    </rPh>
    <rPh sb="310" eb="312">
      <t>コウジョウ</t>
    </rPh>
    <rPh sb="313" eb="315">
      <t>カンテン</t>
    </rPh>
    <rPh sb="318" eb="321">
      <t>スイセンカ</t>
    </rPh>
    <rPh sb="321" eb="322">
      <t>リツ</t>
    </rPh>
    <rPh sb="327" eb="328">
      <t>ム</t>
    </rPh>
    <rPh sb="330" eb="331">
      <t>ト</t>
    </rPh>
    <rPh sb="332" eb="333">
      <t>ク</t>
    </rPh>
    <rPh sb="335" eb="337">
      <t>ヒツヨウ</t>
    </rPh>
    <phoneticPr fontId="4"/>
  </si>
  <si>
    <t>管路については平成25年度に管路調査を行い、大きな腐食や破損は見られなかった。今年度実施する最適整備構想の結果も含め、更新計画の策定を検討していく必要がある。</t>
    <rPh sb="0" eb="2">
      <t>カンロ</t>
    </rPh>
    <rPh sb="7" eb="9">
      <t>ヘイセイ</t>
    </rPh>
    <rPh sb="11" eb="13">
      <t>ネンド</t>
    </rPh>
    <rPh sb="14" eb="16">
      <t>カンロ</t>
    </rPh>
    <rPh sb="16" eb="18">
      <t>チョウサ</t>
    </rPh>
    <rPh sb="19" eb="20">
      <t>オコナ</t>
    </rPh>
    <rPh sb="22" eb="23">
      <t>オオ</t>
    </rPh>
    <rPh sb="25" eb="27">
      <t>フショク</t>
    </rPh>
    <rPh sb="28" eb="30">
      <t>ハソン</t>
    </rPh>
    <rPh sb="31" eb="32">
      <t>ミ</t>
    </rPh>
    <rPh sb="39" eb="42">
      <t>コンネンド</t>
    </rPh>
    <rPh sb="42" eb="44">
      <t>ジッシ</t>
    </rPh>
    <rPh sb="46" eb="48">
      <t>サイテキ</t>
    </rPh>
    <rPh sb="48" eb="50">
      <t>セイビ</t>
    </rPh>
    <rPh sb="50" eb="52">
      <t>コウソウ</t>
    </rPh>
    <rPh sb="53" eb="55">
      <t>ケッカ</t>
    </rPh>
    <rPh sb="56" eb="57">
      <t>フク</t>
    </rPh>
    <rPh sb="59" eb="61">
      <t>コウシン</t>
    </rPh>
    <rPh sb="61" eb="63">
      <t>ケイカク</t>
    </rPh>
    <rPh sb="64" eb="66">
      <t>サクテイ</t>
    </rPh>
    <rPh sb="67" eb="69">
      <t>ケントウ</t>
    </rPh>
    <rPh sb="73" eb="75">
      <t>ヒツヨウ</t>
    </rPh>
    <phoneticPr fontId="4"/>
  </si>
  <si>
    <t>今後、人口の減少による料金収入額が大きな課題となる。上下水道運営委員会の中で次期の料金改定に向けた検討を協議していく。また、農業集落排水事業機能強化工事が終了し、今後も施設の老朽化対策を含め計画的かつ効率的な運営を図る必要がある。</t>
    <rPh sb="0" eb="2">
      <t>コンゴ</t>
    </rPh>
    <rPh sb="3" eb="5">
      <t>ジンコウ</t>
    </rPh>
    <rPh sb="6" eb="8">
      <t>ゲンショウ</t>
    </rPh>
    <rPh sb="11" eb="13">
      <t>リョウキン</t>
    </rPh>
    <rPh sb="13" eb="15">
      <t>シュウニュウ</t>
    </rPh>
    <rPh sb="15" eb="16">
      <t>ガク</t>
    </rPh>
    <rPh sb="17" eb="18">
      <t>オオ</t>
    </rPh>
    <rPh sb="20" eb="22">
      <t>カダイ</t>
    </rPh>
    <rPh sb="26" eb="28">
      <t>ジョウゲ</t>
    </rPh>
    <rPh sb="28" eb="30">
      <t>スイドウ</t>
    </rPh>
    <rPh sb="30" eb="32">
      <t>ウンエイ</t>
    </rPh>
    <rPh sb="32" eb="35">
      <t>イインカイ</t>
    </rPh>
    <rPh sb="36" eb="37">
      <t>ナカ</t>
    </rPh>
    <rPh sb="38" eb="40">
      <t>ジキ</t>
    </rPh>
    <rPh sb="41" eb="43">
      <t>リョウキン</t>
    </rPh>
    <rPh sb="43" eb="45">
      <t>カイテイ</t>
    </rPh>
    <rPh sb="46" eb="47">
      <t>ム</t>
    </rPh>
    <rPh sb="49" eb="51">
      <t>ケントウ</t>
    </rPh>
    <rPh sb="52" eb="54">
      <t>キョウギ</t>
    </rPh>
    <rPh sb="62" eb="64">
      <t>ノウギョウ</t>
    </rPh>
    <rPh sb="64" eb="66">
      <t>シュウラク</t>
    </rPh>
    <rPh sb="66" eb="68">
      <t>ハイスイ</t>
    </rPh>
    <rPh sb="68" eb="70">
      <t>ジギョウ</t>
    </rPh>
    <rPh sb="70" eb="72">
      <t>キノウ</t>
    </rPh>
    <rPh sb="72" eb="74">
      <t>キョウカ</t>
    </rPh>
    <rPh sb="74" eb="76">
      <t>コウジ</t>
    </rPh>
    <rPh sb="77" eb="79">
      <t>シュウリョウ</t>
    </rPh>
    <rPh sb="81" eb="83">
      <t>コンゴ</t>
    </rPh>
    <rPh sb="84" eb="86">
      <t>シセツ</t>
    </rPh>
    <rPh sb="87" eb="90">
      <t>ロウキュウカ</t>
    </rPh>
    <rPh sb="90" eb="92">
      <t>タイサク</t>
    </rPh>
    <rPh sb="93" eb="94">
      <t>フク</t>
    </rPh>
    <rPh sb="95" eb="98">
      <t>ケイカクテキ</t>
    </rPh>
    <rPh sb="100" eb="103">
      <t>コウリツテキ</t>
    </rPh>
    <rPh sb="104" eb="106">
      <t>ウンエイ</t>
    </rPh>
    <rPh sb="107" eb="108">
      <t>ハカ</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</si>
</sst>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3F-4CF1-8925-3DCC3C7E12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5C3F-4CF1-8925-3DCC3C7E12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67.11</c:v>
                </c:pt>
                <c:pt idx="1">
                  <c:v>63.68</c:v>
                </c:pt>
                <c:pt idx="2">
                  <c:v>58.68</c:v>
                </c:pt>
                <c:pt idx="3">
                  <c:v>60</c:v>
                </c:pt>
                <c:pt idx="4">
                  <c:v>58.95</c:v>
                </c:pt>
              </c:numCache>
            </c:numRef>
          </c:val>
          <c:extLst>
            <c:ext xmlns:c16="http://schemas.microsoft.com/office/drawing/2014/chart" uri="{C3380CC4-5D6E-409C-BE32-E72D297353CC}">
              <c16:uniqueId val="{00000000-964C-4198-83E6-3E4F3735B9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964C-4198-83E6-3E4F3735B9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94.23</c:v>
                </c:pt>
                <c:pt idx="1">
                  <c:v>94.48</c:v>
                </c:pt>
                <c:pt idx="2">
                  <c:v>95.18</c:v>
                </c:pt>
                <c:pt idx="3">
                  <c:v>95.62</c:v>
                </c:pt>
                <c:pt idx="4">
                  <c:v>95.84</c:v>
                </c:pt>
              </c:numCache>
            </c:numRef>
          </c:val>
          <c:extLst>
            <c:ext xmlns:c16="http://schemas.microsoft.com/office/drawing/2014/chart" uri="{C3380CC4-5D6E-409C-BE32-E72D297353CC}">
              <c16:uniqueId val="{00000000-0585-4029-BC12-1610C0AE8F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0585-4029-BC12-1610C0AE8F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102.29</c:v>
                </c:pt>
                <c:pt idx="1">
                  <c:v>93.99</c:v>
                </c:pt>
                <c:pt idx="2">
                  <c:v>102.78</c:v>
                </c:pt>
                <c:pt idx="3">
                  <c:v>104.6</c:v>
                </c:pt>
                <c:pt idx="4">
                  <c:v>107.3</c:v>
                </c:pt>
              </c:numCache>
            </c:numRef>
          </c:val>
          <c:extLst>
            <c:ext xmlns:c16="http://schemas.microsoft.com/office/drawing/2014/chart" uri="{C3380CC4-5D6E-409C-BE32-E72D297353CC}">
              <c16:uniqueId val="{00000000-C565-4A0B-B08D-356B9E80D7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5-4A0B-B08D-356B9E80D7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7-4AE1-998E-B97A0A5A35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7-4AE1-998E-B97A0A5A35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53-46D9-BB19-FE250913BA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3-46D9-BB19-FE250913BA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E4-4B1B-B116-BB32650B482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E4-4B1B-B116-BB32650B482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CA-4B89-98BA-C0E31AB473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A-4B89-98BA-C0E31AB473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15-4ADE-B5E7-72E49C1100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F015-4ADE-B5E7-72E49C1100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63.74</c:v>
                </c:pt>
                <c:pt idx="1">
                  <c:v>63.24</c:v>
                </c:pt>
                <c:pt idx="2">
                  <c:v>73.459999999999994</c:v>
                </c:pt>
                <c:pt idx="3">
                  <c:v>65</c:v>
                </c:pt>
                <c:pt idx="4">
                  <c:v>63.74</c:v>
                </c:pt>
              </c:numCache>
            </c:numRef>
          </c:val>
          <c:extLst>
            <c:ext xmlns:c16="http://schemas.microsoft.com/office/drawing/2014/chart" uri="{C3380CC4-5D6E-409C-BE32-E72D297353CC}">
              <c16:uniqueId val="{00000000-984E-4587-A2C8-7E8FA4E5BA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984E-4587-A2C8-7E8FA4E5BA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301.95</c:v>
                </c:pt>
                <c:pt idx="1">
                  <c:v>308.19</c:v>
                </c:pt>
                <c:pt idx="2">
                  <c:v>270.61</c:v>
                </c:pt>
                <c:pt idx="3">
                  <c:v>303.69</c:v>
                </c:pt>
                <c:pt idx="4">
                  <c:v>332.53</c:v>
                </c:pt>
              </c:numCache>
            </c:numRef>
          </c:val>
          <c:extLst>
            <c:ext xmlns:c16="http://schemas.microsoft.com/office/drawing/2014/chart" uri="{C3380CC4-5D6E-409C-BE32-E72D297353CC}">
              <c16:uniqueId val="{00000000-83CD-485D-83A2-552C64E6B0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83CD-485D-83A2-552C64E6B0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音威子府村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763</v>
      </c>
      <c r="AM8" s="68"/>
      <c r="AN8" s="68"/>
      <c r="AO8" s="68"/>
      <c r="AP8" s="68"/>
      <c r="AQ8" s="68"/>
      <c r="AR8" s="68"/>
      <c r="AS8" s="68"/>
      <c r="AT8" s="67">
        <f>データ!T6</f>
        <v>275.63</v>
      </c>
      <c r="AU8" s="67"/>
      <c r="AV8" s="67"/>
      <c r="AW8" s="67"/>
      <c r="AX8" s="67"/>
      <c r="AY8" s="67"/>
      <c r="AZ8" s="67"/>
      <c r="BA8" s="67"/>
      <c r="BB8" s="67">
        <f>データ!U6</f>
        <v>2.77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84.98</v>
      </c>
      <c r="Q10" s="67"/>
      <c r="R10" s="67"/>
      <c r="S10" s="67"/>
      <c r="T10" s="67"/>
      <c r="U10" s="67"/>
      <c r="V10" s="67"/>
      <c r="W10" s="67">
        <f>データ!Q6</f>
        <v>69.150000000000006</v>
      </c>
      <c r="X10" s="67"/>
      <c r="Y10" s="67"/>
      <c r="Z10" s="67"/>
      <c r="AA10" s="67"/>
      <c r="AB10" s="67"/>
      <c r="AC10" s="67"/>
      <c r="AD10" s="68">
        <f>データ!R6</f>
        <v>3450</v>
      </c>
      <c r="AE10" s="68"/>
      <c r="AF10" s="68"/>
      <c r="AG10" s="68"/>
      <c r="AH10" s="68"/>
      <c r="AI10" s="68"/>
      <c r="AJ10" s="68"/>
      <c r="AK10" s="2"/>
      <c r="AL10" s="68">
        <f>データ!V6</f>
        <v>577</v>
      </c>
      <c r="AM10" s="68"/>
      <c r="AN10" s="68"/>
      <c r="AO10" s="68"/>
      <c r="AP10" s="68"/>
      <c r="AQ10" s="68"/>
      <c r="AR10" s="68"/>
      <c r="AS10" s="68"/>
      <c r="AT10" s="67">
        <f>データ!W6</f>
        <v>0.61</v>
      </c>
      <c r="AU10" s="67"/>
      <c r="AV10" s="67"/>
      <c r="AW10" s="67"/>
      <c r="AX10" s="67"/>
      <c r="AY10" s="67"/>
      <c r="AZ10" s="67"/>
      <c r="BA10" s="67"/>
      <c r="BB10" s="67">
        <f>データ!X6</f>
        <v>945.9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c8ph+SAD18Cg1T7+gEsVlBaJ++bdKDAifpIj92eWXPN668EUQNTNxbtVqza9OH8ryblr6naeyKgSG3oKcfUEDA==" saltValue="q95JPy6Jd7DzbUUt3dIt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14702</v>
      </c>
      <c r="D6" s="33">
        <f t="shared" si="3"/>
        <v>47</v>
      </c>
      <c r="E6" s="33">
        <f t="shared" si="3"/>
        <v>17</v>
      </c>
      <c r="F6" s="33">
        <f t="shared" si="3"/>
        <v>5</v>
      </c>
      <c r="G6" s="33">
        <f t="shared" si="3"/>
        <v>0</v>
      </c>
      <c r="H6" s="33" t="str">
        <f t="shared" si="3"/>
        <v>北海道　音威子府村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84.98</v>
      </c>
      <c r="Q6" s="34">
        <f t="shared" si="3"/>
        <v>69.150000000000006</v>
      </c>
      <c r="R6" s="34">
        <f t="shared" si="3"/>
        <v>3450</v>
      </c>
      <c r="S6" s="34">
        <f t="shared" si="3"/>
        <v>763</v>
      </c>
      <c r="T6" s="34">
        <f t="shared" si="3"/>
        <v>275.63</v>
      </c>
      <c r="U6" s="34">
        <f t="shared" si="3"/>
        <v>2.77</v>
      </c>
      <c r="V6" s="34">
        <f t="shared" si="3"/>
        <v>577</v>
      </c>
      <c r="W6" s="34">
        <f t="shared" si="3"/>
        <v>0.61</v>
      </c>
      <c r="X6" s="34">
        <f t="shared" si="3"/>
        <v>945.9</v>
      </c>
      <c r="Y6" s="35">
        <f>IF(Y7="",NA(),Y7)</f>
        <v>102.29</v>
      </c>
      <c r="Z6" s="35">
        <f t="shared" ref="Z6:AH6" si="4">IF(Z7="",NA(),Z7)</f>
        <v>93.99</v>
      </c>
      <c r="AA6" s="35">
        <f t="shared" si="4"/>
        <v>102.78</v>
      </c>
      <c r="AB6" s="35">
        <f t="shared" si="4"/>
        <v>104.6</v>
      </c>
      <c r="AC6" s="35">
        <f t="shared" si="4"/>
        <v>107.3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63.74</v>
      </c>
      <c r="BR6" s="35">
        <f t="shared" ref="BR6:BZ6" si="8">IF(BR7="",NA(),BR7)</f>
        <v>63.24</v>
      </c>
      <c r="BS6" s="35">
        <f t="shared" si="8"/>
        <v>73.459999999999994</v>
      </c>
      <c r="BT6" s="35">
        <f t="shared" si="8"/>
        <v>65</v>
      </c>
      <c r="BU6" s="35">
        <f t="shared" si="8"/>
        <v>63.74</v>
      </c>
      <c r="BV6" s="35">
        <f t="shared" si="8"/>
        <v>41.08</v>
      </c>
      <c r="BW6" s="35">
        <f t="shared" si="8"/>
        <v>52.19</v>
      </c>
      <c r="BX6" s="35">
        <f t="shared" si="8"/>
        <v>55.32</v>
      </c>
      <c r="BY6" s="35">
        <f t="shared" si="8"/>
        <v>59.8</v>
      </c>
      <c r="BZ6" s="35">
        <f t="shared" si="8"/>
        <v>57.77</v>
      </c>
      <c r="CA6" s="34" t="str">
        <f>IF(CA7="","",IF(CA7="-","【-】","【"&amp;SUBSTITUTE(TEXT(CA7,"#,##0.00"),"-","△")&amp;"】"))</f>
        <v>【59.51】</v>
      </c>
      <c r="CB6" s="35">
        <f>IF(CB7="",NA(),CB7)</f>
        <v>301.95</v>
      </c>
      <c r="CC6" s="35">
        <f t="shared" ref="CC6:CK6" si="9">IF(CC7="",NA(),CC7)</f>
        <v>308.19</v>
      </c>
      <c r="CD6" s="35">
        <f t="shared" si="9"/>
        <v>270.61</v>
      </c>
      <c r="CE6" s="35">
        <f t="shared" si="9"/>
        <v>303.69</v>
      </c>
      <c r="CF6" s="35">
        <f t="shared" si="9"/>
        <v>332.53</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67.11</v>
      </c>
      <c r="CN6" s="35">
        <f t="shared" ref="CN6:CV6" si="10">IF(CN7="",NA(),CN7)</f>
        <v>63.68</v>
      </c>
      <c r="CO6" s="35">
        <f t="shared" si="10"/>
        <v>58.68</v>
      </c>
      <c r="CP6" s="35">
        <f t="shared" si="10"/>
        <v>60</v>
      </c>
      <c r="CQ6" s="35">
        <f t="shared" si="10"/>
        <v>58.95</v>
      </c>
      <c r="CR6" s="35">
        <f t="shared" si="10"/>
        <v>44.69</v>
      </c>
      <c r="CS6" s="35">
        <f t="shared" si="10"/>
        <v>52.31</v>
      </c>
      <c r="CT6" s="35">
        <f t="shared" si="10"/>
        <v>60.65</v>
      </c>
      <c r="CU6" s="35">
        <f t="shared" si="10"/>
        <v>51.75</v>
      </c>
      <c r="CV6" s="35">
        <f t="shared" si="10"/>
        <v>50.68</v>
      </c>
      <c r="CW6" s="34" t="str">
        <f>IF(CW7="","",IF(CW7="-","【-】","【"&amp;SUBSTITUTE(TEXT(CW7,"#,##0.00"),"-","△")&amp;"】"))</f>
        <v>【52.23】</v>
      </c>
      <c r="CX6" s="35">
        <f>IF(CX7="",NA(),CX7)</f>
        <v>94.23</v>
      </c>
      <c r="CY6" s="35">
        <f t="shared" ref="CY6:DG6" si="11">IF(CY7="",NA(),CY7)</f>
        <v>94.48</v>
      </c>
      <c r="CZ6" s="35">
        <f t="shared" si="11"/>
        <v>95.18</v>
      </c>
      <c r="DA6" s="35">
        <f t="shared" si="11"/>
        <v>95.62</v>
      </c>
      <c r="DB6" s="35">
        <f t="shared" si="11"/>
        <v>95.84</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14702</v>
      </c>
      <c r="D7" s="37">
        <v>47</v>
      </c>
      <c r="E7" s="37">
        <v>17</v>
      </c>
      <c r="F7" s="37">
        <v>5</v>
      </c>
      <c r="G7" s="37">
        <v>0</v>
      </c>
      <c r="H7" s="37" t="s">
        <v>99</v>
      </c>
      <c r="I7" s="37" t="s">
        <v>100</v>
      </c>
      <c r="J7" s="37" t="s">
        <v>101</v>
      </c>
      <c r="K7" s="37" t="s">
        <v>102</v>
      </c>
      <c r="L7" s="37" t="s">
        <v>103</v>
      </c>
      <c r="M7" s="37" t="s">
        <v>104</v>
      </c>
      <c r="N7" s="38" t="s">
        <v>105</v>
      </c>
      <c r="O7" s="38" t="s">
        <v>106</v>
      </c>
      <c r="P7" s="38">
        <v>84.98</v>
      </c>
      <c r="Q7" s="38">
        <v>69.150000000000006</v>
      </c>
      <c r="R7" s="38">
        <v>3450</v>
      </c>
      <c r="S7" s="38">
        <v>763</v>
      </c>
      <c r="T7" s="38">
        <v>275.63</v>
      </c>
      <c r="U7" s="38">
        <v>2.77</v>
      </c>
      <c r="V7" s="38">
        <v>577</v>
      </c>
      <c r="W7" s="38">
        <v>0.61</v>
      </c>
      <c r="X7" s="38">
        <v>945.9</v>
      </c>
      <c r="Y7" s="38">
        <v>102.29</v>
      </c>
      <c r="Z7" s="38">
        <v>93.99</v>
      </c>
      <c r="AA7" s="38">
        <v>102.78</v>
      </c>
      <c r="AB7" s="38">
        <v>104.6</v>
      </c>
      <c r="AC7" s="38">
        <v>107.3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63.74</v>
      </c>
      <c r="BR7" s="38">
        <v>63.24</v>
      </c>
      <c r="BS7" s="38">
        <v>73.459999999999994</v>
      </c>
      <c r="BT7" s="38">
        <v>65</v>
      </c>
      <c r="BU7" s="38">
        <v>63.74</v>
      </c>
      <c r="BV7" s="38">
        <v>41.08</v>
      </c>
      <c r="BW7" s="38">
        <v>52.19</v>
      </c>
      <c r="BX7" s="38">
        <v>55.32</v>
      </c>
      <c r="BY7" s="38">
        <v>59.8</v>
      </c>
      <c r="BZ7" s="38">
        <v>57.77</v>
      </c>
      <c r="CA7" s="38">
        <v>59.51</v>
      </c>
      <c r="CB7" s="38">
        <v>301.95</v>
      </c>
      <c r="CC7" s="38">
        <v>308.19</v>
      </c>
      <c r="CD7" s="38">
        <v>270.61</v>
      </c>
      <c r="CE7" s="38">
        <v>303.69</v>
      </c>
      <c r="CF7" s="38">
        <v>332.53</v>
      </c>
      <c r="CG7" s="38">
        <v>378.08</v>
      </c>
      <c r="CH7" s="38">
        <v>296.14</v>
      </c>
      <c r="CI7" s="38">
        <v>283.17</v>
      </c>
      <c r="CJ7" s="38">
        <v>263.76</v>
      </c>
      <c r="CK7" s="38">
        <v>274.35000000000002</v>
      </c>
      <c r="CL7" s="38">
        <v>261.45999999999998</v>
      </c>
      <c r="CM7" s="38">
        <v>67.11</v>
      </c>
      <c r="CN7" s="38">
        <v>63.68</v>
      </c>
      <c r="CO7" s="38">
        <v>58.68</v>
      </c>
      <c r="CP7" s="38">
        <v>60</v>
      </c>
      <c r="CQ7" s="38">
        <v>58.95</v>
      </c>
      <c r="CR7" s="38">
        <v>44.69</v>
      </c>
      <c r="CS7" s="38">
        <v>52.31</v>
      </c>
      <c r="CT7" s="38">
        <v>60.65</v>
      </c>
      <c r="CU7" s="38">
        <v>51.75</v>
      </c>
      <c r="CV7" s="38">
        <v>50.68</v>
      </c>
      <c r="CW7" s="38">
        <v>52.23</v>
      </c>
      <c r="CX7" s="38">
        <v>94.23</v>
      </c>
      <c r="CY7" s="38">
        <v>94.48</v>
      </c>
      <c r="CZ7" s="38">
        <v>95.18</v>
      </c>
      <c r="DA7" s="38">
        <v>95.62</v>
      </c>
      <c r="DB7" s="38">
        <v>95.84</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masato_ootake</cp:lastModifiedBy>
  <dcterms:created xsi:type="dcterms:W3CDTF">2019-12-05T05:15:25Z</dcterms:created>
  <dcterms:modified xsi:type="dcterms:W3CDTF">2020-01-21T01:20:44Z</dcterms:modified>
  <cp:category/>
</cp:coreProperties>
</file>